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Ex1.xml" ContentType="application/vnd.ms-office.chartex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ropbox\Ricerca SVIMEZ\RAPPORTO SVIMEZ 2025\FILE EXCEL PER SITO\ok\"/>
    </mc:Choice>
  </mc:AlternateContent>
  <bookViews>
    <workbookView xWindow="-120" yWindow="-120" windowWidth="29040" windowHeight="15840" tabRatio="883" activeTab="8"/>
  </bookViews>
  <sheets>
    <sheet name="Indice" sheetId="10" r:id="rId1"/>
    <sheet name="Fig. 1" sheetId="17" r:id="rId2"/>
    <sheet name="Tab.1" sheetId="19" r:id="rId3"/>
    <sheet name="Fig. 2" sheetId="12" r:id="rId4"/>
    <sheet name="Tab. 2" sheetId="13" r:id="rId5"/>
    <sheet name="Tab. 3" sheetId="21" r:id="rId6"/>
    <sheet name="Fig. 3 " sheetId="22" r:id="rId7"/>
    <sheet name="Tab. 4" sheetId="28" r:id="rId8"/>
    <sheet name="Fig. 4" sheetId="26" r:id="rId9"/>
    <sheet name="Tab. 5" sheetId="27" r:id="rId10"/>
    <sheet name="Tab. 6" sheetId="6" r:id="rId11"/>
    <sheet name="Tab. 7" sheetId="7" r:id="rId12"/>
    <sheet name="Focus" sheetId="29" r:id="rId13"/>
  </sheets>
  <externalReferences>
    <externalReference r:id="rId14"/>
  </externalReferences>
  <definedNames>
    <definedName name="_xlchart.v5.0" hidden="1">'Fig. 3 '!$K$2</definedName>
    <definedName name="_xlchart.v5.1" hidden="1">'Fig. 3 '!$K$3:$K$22</definedName>
    <definedName name="_xlchart.v5.2" hidden="1">'Fig. 3 '!$L$3:$L$22</definedName>
    <definedName name="a" localSheetId="11">#REF!</definedName>
    <definedName name="a">#REF!</definedName>
    <definedName name="alfa_altobasso" localSheetId="11">#REF!</definedName>
    <definedName name="alfa_altobasso">#REF!</definedName>
    <definedName name="b" localSheetId="11">#REF!</definedName>
    <definedName name="b">#REF!</definedName>
    <definedName name="Comuni" localSheetId="11">#REF!</definedName>
    <definedName name="Comuni">#REF!</definedName>
    <definedName name="Comuni_al_censimento_2001_OK" localSheetId="11">#REF!</definedName>
    <definedName name="Comuni_al_censimento_2001_OK">#REF!</definedName>
    <definedName name="COMUNI_CAPOL_SETT_C" localSheetId="11">#REF!</definedName>
    <definedName name="COMUNI_CAPOL_SETT_C">#REF!</definedName>
    <definedName name="COMUNI_CAPOL_SETT_SER" localSheetId="11">#REF!</definedName>
    <definedName name="COMUNI_CAPOL_SETT_SER">#REF!</definedName>
    <definedName name="DB_tre" localSheetId="11">#REF!</definedName>
    <definedName name="DB_tre">#REF!</definedName>
    <definedName name="è" localSheetId="11">'[1]Tav. 16 Capoluoghi Sez. F'!#REF!</definedName>
    <definedName name="è">'[1]Tav. 16 Capoluoghi Sez. F'!#REF!</definedName>
    <definedName name="èpo" localSheetId="11">'[1]Tav. 25 Capoluoghi Sez. Q'!#REF!</definedName>
    <definedName name="èpo">'[1]Tav. 25 Capoluoghi Sez. Q'!#REF!</definedName>
    <definedName name="ff" localSheetId="11">#REF!</definedName>
    <definedName name="ff">#REF!</definedName>
    <definedName name="fff" localSheetId="11">'[1]Tav. 11 Capoluoghi Totale'!#REF!</definedName>
    <definedName name="fff">'[1]Tav. 11 Capoluoghi Totale'!#REF!</definedName>
    <definedName name="fgfhh" localSheetId="11">'[1]Tav. 4 Classi di add Indicatori'!#REF!</definedName>
    <definedName name="fgfhh">'[1]Tav. 4 Classi di add Indicatori'!#REF!</definedName>
    <definedName name="g" localSheetId="11">'[1]Tav. 12 Capoluoghi Ind_Ser'!#REF!</definedName>
    <definedName name="g">'[1]Tav. 12 Capoluoghi Ind_Ser'!#REF!</definedName>
    <definedName name="gio" localSheetId="11">#REF!</definedName>
    <definedName name="gio">#REF!</definedName>
    <definedName name="h" localSheetId="11">#REF!</definedName>
    <definedName name="h">#REF!</definedName>
    <definedName name="hfgjf" localSheetId="11">'[1]Tav. 5 Sistemi Locali'!#REF!</definedName>
    <definedName name="hfgjf">'[1]Tav. 5 Sistemi Locali'!#REF!</definedName>
    <definedName name="jhjh" localSheetId="11">#REF!</definedName>
    <definedName name="jhjh">#REF!</definedName>
    <definedName name="jjjfh" localSheetId="11">'[1]Tav. 6 Sistemi Locali Ind_Ser'!#REF!</definedName>
    <definedName name="jjjfh">'[1]Tav. 6 Sistemi Locali Ind_Ser'!#REF!</definedName>
    <definedName name="kil" localSheetId="11">#REF!</definedName>
    <definedName name="kil">#REF!</definedName>
    <definedName name="kiyhhj" localSheetId="11">#REF!</definedName>
    <definedName name="kiyhhj">#REF!</definedName>
    <definedName name="l" localSheetId="11">#REF!</definedName>
    <definedName name="l">#REF!</definedName>
    <definedName name="lil" localSheetId="11">'[1]Tav. 20 Capoluoghi Sez. J'!#REF!</definedName>
    <definedName name="lil">'[1]Tav. 20 Capoluoghi Sez. J'!#REF!</definedName>
    <definedName name="lioy" localSheetId="11">'[1]Tav. 23 Capoluoghi Sez. N'!#REF!</definedName>
    <definedName name="lioy">'[1]Tav. 23 Capoluoghi Sez. N'!#REF!</definedName>
    <definedName name="llio" localSheetId="11">'[1]Tav. 24 Capoluoghi Sez. P'!#REF!</definedName>
    <definedName name="llio">'[1]Tav. 24 Capoluoghi Sez. P'!#REF!</definedName>
    <definedName name="llll" localSheetId="11">'[1]Tav. 11 Capoluoghi Totale'!#REF!</definedName>
    <definedName name="llll">'[1]Tav. 11 Capoluoghi Totale'!#REF!</definedName>
    <definedName name="mmm" localSheetId="11">'[1]Tav. 10 SL_Gruppi Ind_Ser'!#REF!</definedName>
    <definedName name="mmm">'[1]Tav. 10 SL_Gruppi Ind_Ser'!#REF!</definedName>
    <definedName name="ncjdhvjd" localSheetId="11">#REF!</definedName>
    <definedName name="ncjdhvjd">#REF!</definedName>
    <definedName name="nuove_province_sardegna" localSheetId="11">#REF!</definedName>
    <definedName name="nuove_province_sardegna">#REF!</definedName>
    <definedName name="p" localSheetId="11">'[1]Tav. 15 Capoluoghi Sez. E'!#REF!</definedName>
    <definedName name="p">'[1]Tav. 15 Capoluoghi Sez. E'!#REF!</definedName>
    <definedName name="pippo" localSheetId="11">'[1]Tav. 16 Capoluoghi Sez. F'!#REF!</definedName>
    <definedName name="pippo">'[1]Tav. 16 Capoluoghi Sez. F'!#REF!</definedName>
    <definedName name="poiy" localSheetId="11">'[1]Tav. 21 Capoluoghi Sez. L'!#REF!</definedName>
    <definedName name="poiy">'[1]Tav. 21 Capoluoghi Sez. L'!#REF!</definedName>
    <definedName name="pout" localSheetId="11">'[1]Tav. 26 Capoluoghi Sez. R'!#REF!</definedName>
    <definedName name="pout">'[1]Tav. 26 Capoluoghi Sez. R'!#REF!</definedName>
    <definedName name="prova" localSheetId="11">'[1]Tav. 25 Capoluoghi Sez. Q'!#REF!</definedName>
    <definedName name="prova">'[1]Tav. 25 Capoluoghi Sez. Q'!#REF!</definedName>
    <definedName name="qwe" localSheetId="11">'[1]Tav. 27 Capoluoghi Sez. S'!#REF!</definedName>
    <definedName name="qwe">'[1]Tav. 27 Capoluoghi Sez. S'!#REF!</definedName>
    <definedName name="rrrrrrrrrrrrrrrrrrrrrrr">#REF!</definedName>
    <definedName name="sss">#REF!</definedName>
    <definedName name="t" localSheetId="11">'[1]Tav. 13 Capoluoghi Sez. B e C'!#REF!</definedName>
    <definedName name="t">'[1]Tav. 13 Capoluoghi Sez. B e C'!#REF!</definedName>
    <definedName name="Tabella1" localSheetId="11">#REF!</definedName>
    <definedName name="Tabella1">#REF!</definedName>
    <definedName name="Tav__1_Regioni" localSheetId="11">#REF!</definedName>
    <definedName name="Tav__1_Regioni">#REF!</definedName>
    <definedName name="Tav__10_SL_Gruppi_Ind" localSheetId="11">#REF!</definedName>
    <definedName name="Tav__10_SL_Gruppi_Ind">#REF!</definedName>
    <definedName name="Tav__10_SL_Gruppi_Ser" localSheetId="11">#REF!</definedName>
    <definedName name="Tav__10_SL_Gruppi_Ser">#REF!</definedName>
    <definedName name="Tav__11_Capoluoghi_Totale" localSheetId="11">#REF!</definedName>
    <definedName name="Tav__11_Capoluoghi_Totale">#REF!</definedName>
    <definedName name="Tav__12_Capoluoghi_Ind" localSheetId="11">#REF!</definedName>
    <definedName name="Tav__12_Capoluoghi_Ind">#REF!</definedName>
    <definedName name="Tav__12_Capoluoghi_Ser" localSheetId="11">#REF!</definedName>
    <definedName name="Tav__12_Capoluoghi_Ser">#REF!</definedName>
    <definedName name="Tav__13_Capoluoghi_Sez__B_e_C" localSheetId="11">#REF!</definedName>
    <definedName name="Tav__13_Capoluoghi_Sez__B_e_C">#REF!</definedName>
    <definedName name="Tav__14_Capoluoghi_Sez__D" localSheetId="11">#REF!</definedName>
    <definedName name="Tav__14_Capoluoghi_Sez__D">#REF!</definedName>
    <definedName name="Tav__15_Capoluoghi_Sez__E" localSheetId="11">#REF!</definedName>
    <definedName name="Tav__15_Capoluoghi_Sez__E">#REF!</definedName>
    <definedName name="Tav__16_Capoluoghi_Sez__F" localSheetId="11">#REF!</definedName>
    <definedName name="Tav__16_Capoluoghi_Sez__F">#REF!</definedName>
    <definedName name="Tav__17_Capoluoghi_Sez__G" localSheetId="11">#REF!</definedName>
    <definedName name="Tav__17_Capoluoghi_Sez__G">#REF!</definedName>
    <definedName name="Tav__18_Capoluoghi_Sez__H" localSheetId="11">#REF!</definedName>
    <definedName name="Tav__18_Capoluoghi_Sez__H">#REF!</definedName>
    <definedName name="Tav__19_Capoluoghi_Sez__I" localSheetId="11">#REF!</definedName>
    <definedName name="Tav__19_Capoluoghi_Sez__I">#REF!</definedName>
    <definedName name="Tav__2_Regioni_Ind" localSheetId="11">#REF!</definedName>
    <definedName name="Tav__2_Regioni_Ind">#REF!</definedName>
    <definedName name="Tav__2_Regioni_Ser" localSheetId="11">#REF!</definedName>
    <definedName name="Tav__2_Regioni_Ser">#REF!</definedName>
    <definedName name="Tav__20_Capoluoghi_Sez__J" localSheetId="11">#REF!</definedName>
    <definedName name="Tav__20_Capoluoghi_Sez__J">#REF!</definedName>
    <definedName name="Tav__21_Capoluoghi_Sez__L" localSheetId="11">#REF!</definedName>
    <definedName name="Tav__21_Capoluoghi_Sez__L">#REF!</definedName>
    <definedName name="Tav__22_Capoluoghi_Sez__M" localSheetId="11">#REF!</definedName>
    <definedName name="Tav__22_Capoluoghi_Sez__M">#REF!</definedName>
    <definedName name="Tav__23_Capoluoghi_Sez__N" localSheetId="11">#REF!</definedName>
    <definedName name="Tav__23_Capoluoghi_Sez__N">#REF!</definedName>
    <definedName name="Tav__24_Capoluoghi_Sez__P" localSheetId="11">#REF!</definedName>
    <definedName name="Tav__24_Capoluoghi_Sez__P">#REF!</definedName>
    <definedName name="Tav__25_Capoluoghi_Sez__Q" localSheetId="11">#REF!</definedName>
    <definedName name="Tav__25_Capoluoghi_Sez__Q">#REF!</definedName>
    <definedName name="Tav__26_Capoluoghi_Sez__R" localSheetId="11">#REF!</definedName>
    <definedName name="Tav__26_Capoluoghi_Sez__R">#REF!</definedName>
    <definedName name="Tav__27_Capoluoghi_Sez__S" localSheetId="11">#REF!</definedName>
    <definedName name="Tav__27_Capoluoghi_Sez__S">#REF!</definedName>
    <definedName name="Tav__28_Comuni" localSheetId="11">#REF!</definedName>
    <definedName name="Tav__28_Comuni">#REF!</definedName>
    <definedName name="Tav__29_Comuni_Industria" localSheetId="11">#REF!</definedName>
    <definedName name="Tav__29_Comuni_Industria">#REF!</definedName>
    <definedName name="Tav__3_Classi_di_addetti" localSheetId="11">#REF!</definedName>
    <definedName name="Tav__3_Classi_di_addetti">#REF!</definedName>
    <definedName name="Tav__30_Comuni_Servizi" localSheetId="11">#REF!</definedName>
    <definedName name="Tav__30_Comuni_Servizi">#REF!</definedName>
    <definedName name="Tav__4_Classi_di_addetti" localSheetId="11">#REF!</definedName>
    <definedName name="Tav__4_Classi_di_addetti">#REF!</definedName>
    <definedName name="Tav__5_Sistemi_Locali" localSheetId="11">#REF!</definedName>
    <definedName name="Tav__5_Sistemi_Locali">#REF!</definedName>
    <definedName name="Tav__6_Sistemi_Locali_Ind" localSheetId="11">#REF!</definedName>
    <definedName name="Tav__6_Sistemi_Locali_Ind">#REF!</definedName>
    <definedName name="Tav__6_Sistemi_Locali_Ser" localSheetId="11">#REF!</definedName>
    <definedName name="Tav__6_Sistemi_Locali_Ser">#REF!</definedName>
    <definedName name="Tav__7__SL_Classi" localSheetId="11">#REF!</definedName>
    <definedName name="Tav__7__SL_Classi">#REF!</definedName>
    <definedName name="Tav__8_SL_Classi_Ind" localSheetId="11">#REF!</definedName>
    <definedName name="Tav__8_SL_Classi_Ind">#REF!</definedName>
    <definedName name="Tav__8_SL_Classi_Ser" localSheetId="11">#REF!</definedName>
    <definedName name="Tav__8_SL_Classi_Ser">#REF!</definedName>
    <definedName name="Tav__9_SL_Gruppi" localSheetId="11">#REF!</definedName>
    <definedName name="Tav__9_SL_Gruppi">#REF!</definedName>
    <definedName name="ty" localSheetId="11">#REF!</definedName>
    <definedName name="ty">#REF!</definedName>
    <definedName name="tyu" localSheetId="11">#REF!</definedName>
    <definedName name="tyu">#REF!</definedName>
    <definedName name="uy" localSheetId="11">'[1]Tav. 18 Capoluoghi Sez. H'!#REF!</definedName>
    <definedName name="uy">'[1]Tav. 18 Capoluoghi Sez. H'!#REF!</definedName>
    <definedName name="uyr" localSheetId="11">#REF!</definedName>
    <definedName name="uyr">#REF!</definedName>
    <definedName name="y" localSheetId="11">'[1]Tav. 14 Capoluoghi Sez. D'!#REF!</definedName>
    <definedName name="y">'[1]Tav. 14 Capoluoghi Sez. D'!#REF!</definedName>
    <definedName name="yf" localSheetId="11">'[1]Tav. 17 Capoluoghi Sez. G'!#REF!</definedName>
    <definedName name="yf">'[1]Tav. 17 Capoluoghi Sez. G'!#REF!</definedName>
    <definedName name="ylk" localSheetId="11">[1]Tav__22_Capoluoghi_Sez__M!#REF!</definedName>
    <definedName name="ylk">[1]Tav__22_Capoluoghi_Sez__M!#REF!</definedName>
    <definedName name="yuii" localSheetId="11">'[1]Tav. 19 Capoluoghi Sez. I'!#REF!</definedName>
    <definedName name="yuii">'[1]Tav. 19 Capoluoghi Sez. I'!#REF!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0" l="1"/>
  <c r="A12" i="10"/>
  <c r="A9" i="10"/>
  <c r="A8" i="10" l="1"/>
  <c r="A6" i="10" l="1"/>
  <c r="A5" i="10"/>
  <c r="G5" i="21"/>
  <c r="G6" i="21"/>
  <c r="G7" i="21"/>
  <c r="G8" i="21"/>
  <c r="G9" i="21"/>
  <c r="G10" i="21"/>
  <c r="G11" i="21"/>
  <c r="G12" i="21"/>
  <c r="G13" i="21"/>
  <c r="G14" i="21"/>
  <c r="G15" i="21"/>
  <c r="E5" i="21"/>
  <c r="E6" i="21"/>
  <c r="E7" i="21"/>
  <c r="E8" i="21"/>
  <c r="E9" i="21"/>
  <c r="E10" i="21"/>
  <c r="E11" i="21"/>
  <c r="E12" i="21"/>
  <c r="E13" i="21"/>
  <c r="E14" i="21"/>
  <c r="E15" i="21"/>
  <c r="G4" i="21"/>
  <c r="E4" i="21"/>
  <c r="C5" i="21"/>
  <c r="C6" i="21"/>
  <c r="C7" i="21"/>
  <c r="C8" i="21"/>
  <c r="C9" i="21"/>
  <c r="C10" i="21"/>
  <c r="C11" i="21"/>
  <c r="C12" i="21"/>
  <c r="C13" i="21"/>
  <c r="C14" i="21"/>
  <c r="C15" i="21"/>
  <c r="C4" i="21"/>
  <c r="C21" i="19"/>
  <c r="D21" i="19"/>
  <c r="E21" i="19"/>
  <c r="B21" i="19"/>
  <c r="A2" i="10" l="1"/>
  <c r="O41" i="12" l="1"/>
  <c r="A1" i="10" l="1"/>
  <c r="A4" i="10" l="1"/>
  <c r="A3" i="10"/>
  <c r="M40" i="12"/>
  <c r="N41" i="12"/>
  <c r="M41" i="12"/>
  <c r="A11" i="10"/>
  <c r="A10" i="10"/>
  <c r="N40" i="12" l="1"/>
  <c r="O40" i="12" l="1"/>
</calcChain>
</file>

<file path=xl/sharedStrings.xml><?xml version="1.0" encoding="utf-8"?>
<sst xmlns="http://schemas.openxmlformats.org/spreadsheetml/2006/main" count="282" uniqueCount="174">
  <si>
    <t>Piemonte</t>
  </si>
  <si>
    <t>Lombardia</t>
  </si>
  <si>
    <t>Liguria</t>
  </si>
  <si>
    <t>Trento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</si>
  <si>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</si>
  <si>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</si>
  <si>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</si>
  <si>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</si>
  <si>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</si>
  <si>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</si>
  <si>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</si>
  <si>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Centro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</si>
  <si>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</si>
  <si>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</si>
  <si>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</si>
  <si>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</si>
  <si>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</si>
  <si>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</si>
  <si>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</si>
  <si>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</si>
  <si>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Mezzogiorno</t>
  </si>
  <si>
    <t>-</t>
  </si>
  <si>
    <t>Valle d'Aosta</t>
  </si>
  <si>
    <t>Centro-Nord</t>
  </si>
  <si>
    <t>Germania</t>
  </si>
  <si>
    <t xml:space="preserve">Stati Uniti </t>
  </si>
  <si>
    <t xml:space="preserve">Francia </t>
  </si>
  <si>
    <t xml:space="preserve">Regno Unito </t>
  </si>
  <si>
    <t>Svizzera</t>
  </si>
  <si>
    <t>Lussemburgo</t>
  </si>
  <si>
    <t>Paesi Bassi</t>
  </si>
  <si>
    <t xml:space="preserve">Spagna </t>
  </si>
  <si>
    <t>Giappone</t>
  </si>
  <si>
    <t>Austria</t>
  </si>
  <si>
    <t>Regioni e macroaree</t>
  </si>
  <si>
    <t>Nord-Ovest</t>
  </si>
  <si>
    <t>Trentino-Alto Adige</t>
  </si>
  <si>
    <t>Nord-Est</t>
  </si>
  <si>
    <t>Italia</t>
  </si>
  <si>
    <t>Fonte: elaborazioni Svimez su dati Istat</t>
  </si>
  <si>
    <t>% export totale</t>
  </si>
  <si>
    <t>% export multinazionali estere</t>
  </si>
  <si>
    <t>Paesi</t>
  </si>
  <si>
    <t>% Spesa R&amp;S</t>
  </si>
  <si>
    <t>Nunero Imprese</t>
  </si>
  <si>
    <t xml:space="preserve">Numero Addetti </t>
  </si>
  <si>
    <t>% primi dieci paesi</t>
  </si>
  <si>
    <t>Export</t>
  </si>
  <si>
    <t>Import</t>
  </si>
  <si>
    <t>Saldo commerciale</t>
  </si>
  <si>
    <t>TOT</t>
  </si>
  <si>
    <t>2024-2019</t>
  </si>
  <si>
    <t>2024-2010</t>
  </si>
  <si>
    <t>ITALIA</t>
  </si>
  <si>
    <t>Friuli Venezia-Giulia</t>
  </si>
  <si>
    <t>Agroindustria</t>
  </si>
  <si>
    <t>Tessile e Moda</t>
  </si>
  <si>
    <t>Petrolchimico</t>
  </si>
  <si>
    <t>Farmaceutico</t>
  </si>
  <si>
    <t>Siderurgia</t>
  </si>
  <si>
    <t>Apparecchiature elettriche</t>
  </si>
  <si>
    <t>Meccanica</t>
  </si>
  <si>
    <t>Automotive</t>
  </si>
  <si>
    <t>Altri mezzi di trasporto</t>
  </si>
  <si>
    <t>Mobilio</t>
  </si>
  <si>
    <t>Altro</t>
  </si>
  <si>
    <t>TOTALE</t>
  </si>
  <si>
    <t>Brasile</t>
  </si>
  <si>
    <t>Canada</t>
  </si>
  <si>
    <t>Corea del Sud</t>
  </si>
  <si>
    <t>Unione Europea</t>
  </si>
  <si>
    <t>Irlanda</t>
  </si>
  <si>
    <t>Francia</t>
  </si>
  <si>
    <t>Belgio</t>
  </si>
  <si>
    <t>Spagna</t>
  </si>
  <si>
    <t>Svezia</t>
  </si>
  <si>
    <t>Polonia</t>
  </si>
  <si>
    <t>Danimarca</t>
  </si>
  <si>
    <t>Finlandia</t>
  </si>
  <si>
    <t>Repubblica Ceca</t>
  </si>
  <si>
    <t>Portogallo</t>
  </si>
  <si>
    <t>Ungheria</t>
  </si>
  <si>
    <t>Slovacchia</t>
  </si>
  <si>
    <t>Grecia</t>
  </si>
  <si>
    <t>Romania</t>
  </si>
  <si>
    <t>Lituania</t>
  </si>
  <si>
    <t>Bulgaria</t>
  </si>
  <si>
    <t>Slovenia</t>
  </si>
  <si>
    <t>Croazia</t>
  </si>
  <si>
    <t>Estonia</t>
  </si>
  <si>
    <t>Lettonia</t>
  </si>
  <si>
    <t>Malta</t>
  </si>
  <si>
    <t>Cipro</t>
  </si>
  <si>
    <t>TOP 15</t>
  </si>
  <si>
    <t>EXPORT TOTALE verso gli Stati Uniti</t>
  </si>
  <si>
    <t>Medicinali e farmaceutici (541)</t>
  </si>
  <si>
    <t>Medicinali vari (542)</t>
  </si>
  <si>
    <t>Quota TOP15 sul totale (%)</t>
  </si>
  <si>
    <t>Autoveicoli (781)</t>
  </si>
  <si>
    <t>Aeromobili e loro parti (792)</t>
  </si>
  <si>
    <t>Altri macchinari (728)</t>
  </si>
  <si>
    <t>Motori non elettrici (714)</t>
  </si>
  <si>
    <t>Composti organo-inorganici e correlati (515)</t>
  </si>
  <si>
    <t>Petrolio raffinato (334)</t>
  </si>
  <si>
    <t>Apparecchiature mediche (872)</t>
  </si>
  <si>
    <t>Strumenti per la misurazione e vari (874)</t>
  </si>
  <si>
    <t>Bevande alcoliche (112)</t>
  </si>
  <si>
    <t>Componentistica auto (784)</t>
  </si>
  <si>
    <t>Apparecchi elettrici per circuiti (772)</t>
  </si>
  <si>
    <t>Articoli manifatturieri vari (899)</t>
  </si>
  <si>
    <t>Prodotti chimici vari (598)</t>
  </si>
  <si>
    <t>Trentino Alto Adige</t>
  </si>
  <si>
    <t>Informatica, elettronica e ottica</t>
  </si>
  <si>
    <t>%</t>
  </si>
  <si>
    <t>Var % 2025-2024</t>
  </si>
  <si>
    <t>Emilia Romagna</t>
  </si>
  <si>
    <t>Friuli Venezia Giulia</t>
  </si>
  <si>
    <t>Quota impatto</t>
  </si>
  <si>
    <t>Cina</t>
  </si>
  <si>
    <t>Resto del mondo</t>
  </si>
  <si>
    <t>Impatto globale</t>
  </si>
  <si>
    <t>India</t>
  </si>
  <si>
    <t>Variazione Valore Aggiunto</t>
  </si>
  <si>
    <t>Milioni di euro</t>
  </si>
  <si>
    <t>Unione europea</t>
  </si>
  <si>
    <t>Tabella 4. Impatto globale dei dazi statunitensi sul valore aggiunto per paese  (milioni di euro e %)</t>
  </si>
  <si>
    <t>Fonte: elaborazioni Svimez su dati Eurostat</t>
  </si>
  <si>
    <t>Tabella 5. Impatto regionale dei dazi statuntensi su VA e occupazione</t>
  </si>
  <si>
    <t>Valore Aggiunto</t>
  </si>
  <si>
    <t>Occupazione</t>
  </si>
  <si>
    <t>Milioni</t>
  </si>
  <si>
    <t>Migliaia ULA</t>
  </si>
  <si>
    <t>Trentino Alto-Adige</t>
  </si>
  <si>
    <t>Fonte: elaborazioni Svimez</t>
  </si>
  <si>
    <t>Tabella 1. Prodotti europei più esportati negli Stati Uniti nel 2024 (miliardi di euro)</t>
  </si>
  <si>
    <t>Figura 1. Export europeo verso gli Stati Uniti per Stato Membro nel 2024 (miliardi di euro e in % del Pil)</t>
  </si>
  <si>
    <t>in % del Pil</t>
  </si>
  <si>
    <t>miliardi di euro</t>
  </si>
  <si>
    <t xml:space="preserve">Fonte: elaborazioni Svimez su dati Eurostat </t>
  </si>
  <si>
    <t>milioni di euro</t>
  </si>
  <si>
    <t xml:space="preserve">Calabria </t>
  </si>
  <si>
    <t>% Fatturato</t>
  </si>
  <si>
    <t xml:space="preserve">% Valore aggiunto                </t>
  </si>
  <si>
    <t>Macrosettore</t>
  </si>
  <si>
    <t>% Export totale</t>
  </si>
  <si>
    <t>% Pil</t>
  </si>
  <si>
    <t>Figura 2. Export, Import e saldo commerciale Italia-USA (2010-2024, miliardi di euro)</t>
  </si>
  <si>
    <t>Svizzera e Regno Unito</t>
  </si>
  <si>
    <t>Air Cargo</t>
  </si>
  <si>
    <t>Autostrade</t>
  </si>
  <si>
    <t>Totale Cargo Mare</t>
  </si>
  <si>
    <t>Ro-Ro</t>
  </si>
  <si>
    <t>Container</t>
  </si>
  <si>
    <t>Cargo-Ferro</t>
  </si>
  <si>
    <t>Tonnellate</t>
  </si>
  <si>
    <t>Mln HGV-km</t>
  </si>
  <si>
    <t>Treni Km (migliaia)</t>
  </si>
  <si>
    <t>Var % 2024-2019</t>
  </si>
  <si>
    <t>Var % 2024-2023</t>
  </si>
  <si>
    <t>Fonte: Istat, ESPO, STM-MIT, AISCAT, Assaeroporti</t>
  </si>
  <si>
    <t xml:space="preserve">Il trasporto merci in Italia nel 2019-2024 </t>
  </si>
  <si>
    <t>in parentesi sono riportati i codici SITC a 3 digit dei vari raggruppamenti di prodotto</t>
  </si>
  <si>
    <t>Figura 3. Variazione % export regionale, I Semestre 2024 - I Semestre 2025</t>
  </si>
  <si>
    <t>Tabella 6. Primi dieci Paesi per imprese controllate nel 2022</t>
  </si>
  <si>
    <t>Tabella 7. Le esportazioni delle multinazionali USA nel 2022</t>
  </si>
  <si>
    <t>Tabella 2. Export regionale verso gli Stati Uniti e rilevanza sul Pil nel 2024 (milioni di euro e %)</t>
  </si>
  <si>
    <t xml:space="preserve">Valori % al netto della sezione K "Intermediazione monetaria e finanziaria". </t>
  </si>
  <si>
    <t>I dati differiscono lievemente da quelli di fonte Eurostat della Tabella 1 non includendo le esportazioni non riconducibili a una regione (ExtraRegio).</t>
  </si>
  <si>
    <t xml:space="preserve">Tabella 3. Export verso gli Stati Uniti per macrosettore e macroarea nel 2024 (milioni di euro e in % del totale export) </t>
  </si>
  <si>
    <t>Nel diagramma di Sankey la dimensione dei nodi (Macrosettori di origine dei prodotti e Paesi di destinazione) e dei flussi è proporzionale al rispettivo calo dell'export stimato nel modello.</t>
  </si>
  <si>
    <t>(a) dato mancante nelle regioni dove gli USA non sono tra i primi tre paesi controllanti</t>
  </si>
  <si>
    <t>Bolzano (a)</t>
  </si>
  <si>
    <t>Tonnellate (mln)</t>
  </si>
  <si>
    <t>Figura 4. Calo export italiano per macrosettore e per paese di destinazione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</si>
</sst>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#,##0.0"/>
    <numFmt numFmtId="166" formatCode="0.0"/>
    <numFmt numFmtId="167" formatCode="0.0%"/>
    <numFmt numFmtId="168" formatCode="_-* #,##0_-;\-* #,##0_-;_-* &quot;-&quot;??_-;_-@_-"/>
    <numFmt numFmtId="169" formatCode="_-* #,##0.0_-;\-* #,##0.0_-;_-* &quot;-&quot;??_-;_-@_-"/>
    <numFmt numFmtId="170" formatCode="#,##0_ ;\-#,##0\ 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color rgb="FF000000"/>
      <name val="Arial1"/>
    </font>
    <font>
      <sz val="8"/>
      <name val="Aptos Narrow"/>
      <family val="2"/>
      <scheme val="minor"/>
    </font>
    <font>
      <sz val="11"/>
      <color theme="1"/>
      <name val="Aptos Narrow"/>
      <family val="2"/>
      <charset val="1"/>
    </font>
    <font>
      <sz val="11"/>
      <color theme="1"/>
      <name val="Times New Roman"/>
      <family val="1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indexed="8"/>
      <name val="Barlow Condensed"/>
    </font>
    <font>
      <sz val="11"/>
      <color theme="1"/>
      <name val="Barlow Condensed"/>
    </font>
    <font>
      <b/>
      <sz val="12"/>
      <color theme="1"/>
      <name val="Barlow Condensed"/>
    </font>
    <font>
      <sz val="12"/>
      <color theme="1"/>
      <name val="Barlow Condensed"/>
    </font>
    <font>
      <sz val="8"/>
      <color rgb="FF000000"/>
      <name val="Barlow Condensed"/>
    </font>
    <font>
      <sz val="12"/>
      <name val="Barlow Condense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Border="0" applyAlignment="0" applyProtection="0"/>
    <xf numFmtId="164" fontId="2" fillId="0" borderId="0" applyBorder="0" applyAlignment="0" applyProtection="0"/>
  </cellStyleXfs>
  <cellXfs count="136">
    <xf numFmtId="0" fontId="0" fillId="0" borderId="0" xfId="0"/>
    <xf numFmtId="3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3" applyFont="1"/>
    <xf numFmtId="3" fontId="0" fillId="0" borderId="2" xfId="0" applyNumberFormat="1" applyBorder="1" applyAlignment="1">
      <alignment horizontal="center" vertical="center"/>
    </xf>
    <xf numFmtId="167" fontId="0" fillId="0" borderId="0" xfId="3" applyNumberFormat="1" applyFont="1"/>
    <xf numFmtId="0" fontId="1" fillId="0" borderId="0" xfId="0" applyFont="1"/>
    <xf numFmtId="0" fontId="6" fillId="0" borderId="0" xfId="4" applyFont="1"/>
    <xf numFmtId="0" fontId="10" fillId="0" borderId="0" xfId="8"/>
    <xf numFmtId="0" fontId="12" fillId="0" borderId="0" xfId="0" applyFont="1"/>
    <xf numFmtId="0" fontId="13" fillId="0" borderId="0" xfId="0" applyFont="1"/>
    <xf numFmtId="0" fontId="10" fillId="0" borderId="0" xfId="8" applyAlignment="1">
      <alignment horizontal="center"/>
    </xf>
    <xf numFmtId="3" fontId="10" fillId="0" borderId="0" xfId="8" applyNumberFormat="1"/>
    <xf numFmtId="3" fontId="8" fillId="0" borderId="0" xfId="8" applyNumberFormat="1" applyFont="1"/>
    <xf numFmtId="165" fontId="8" fillId="0" borderId="0" xfId="8" applyNumberFormat="1" applyFont="1"/>
    <xf numFmtId="0" fontId="8" fillId="0" borderId="0" xfId="8" applyFont="1"/>
    <xf numFmtId="0" fontId="11" fillId="0" borderId="0" xfId="0" applyFont="1"/>
    <xf numFmtId="165" fontId="11" fillId="0" borderId="0" xfId="0" applyNumberFormat="1" applyFont="1"/>
    <xf numFmtId="0" fontId="7" fillId="0" borderId="0" xfId="0" applyFont="1"/>
    <xf numFmtId="0" fontId="14" fillId="0" borderId="0" xfId="0" applyFont="1"/>
    <xf numFmtId="3" fontId="7" fillId="0" borderId="0" xfId="4" applyNumberFormat="1" applyFont="1" applyAlignment="1">
      <alignment horizontal="left" vertical="center" shrinkToFit="1"/>
    </xf>
    <xf numFmtId="168" fontId="6" fillId="0" borderId="0" xfId="5" applyNumberFormat="1" applyFont="1" applyFill="1" applyBorder="1"/>
    <xf numFmtId="166" fontId="6" fillId="0" borderId="0" xfId="6" applyNumberFormat="1" applyFont="1" applyFill="1" applyBorder="1"/>
    <xf numFmtId="169" fontId="6" fillId="0" borderId="0" xfId="5" applyNumberFormat="1" applyFont="1" applyFill="1" applyBorder="1"/>
    <xf numFmtId="9" fontId="6" fillId="0" borderId="0" xfId="6" applyFont="1" applyFill="1" applyBorder="1"/>
    <xf numFmtId="169" fontId="6" fillId="0" borderId="0" xfId="5" applyNumberFormat="1" applyFont="1" applyFill="1" applyBorder="1" applyAlignment="1">
      <alignment horizontal="center"/>
    </xf>
    <xf numFmtId="0" fontId="6" fillId="0" borderId="0" xfId="4" applyFont="1" applyAlignment="1">
      <alignment horizontal="center"/>
    </xf>
    <xf numFmtId="0" fontId="15" fillId="0" borderId="0" xfId="4" applyFont="1"/>
    <xf numFmtId="0" fontId="17" fillId="0" borderId="0" xfId="0" applyFont="1"/>
    <xf numFmtId="0" fontId="18" fillId="0" borderId="0" xfId="0" applyFont="1"/>
    <xf numFmtId="0" fontId="18" fillId="0" borderId="2" xfId="0" applyFont="1" applyBorder="1"/>
    <xf numFmtId="0" fontId="18" fillId="0" borderId="2" xfId="0" applyFont="1" applyBorder="1" applyAlignment="1">
      <alignment horizontal="center" vertical="center"/>
    </xf>
    <xf numFmtId="166" fontId="18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6" fontId="18" fillId="0" borderId="2" xfId="0" applyNumberFormat="1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 wrapText="1"/>
    </xf>
    <xf numFmtId="165" fontId="18" fillId="0" borderId="0" xfId="3" applyNumberFormat="1" applyFont="1" applyFill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2" xfId="3" applyNumberFormat="1" applyFont="1" applyFill="1" applyBorder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165" fontId="18" fillId="0" borderId="0" xfId="0" applyNumberFormat="1" applyFont="1"/>
    <xf numFmtId="166" fontId="0" fillId="0" borderId="0" xfId="0" applyNumberFormat="1"/>
    <xf numFmtId="0" fontId="18" fillId="0" borderId="3" xfId="0" applyFont="1" applyBorder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5" fontId="18" fillId="0" borderId="0" xfId="7" applyNumberFormat="1" applyFont="1" applyFill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18" fillId="0" borderId="2" xfId="7" applyNumberFormat="1" applyFont="1" applyFill="1" applyBorder="1" applyAlignment="1">
      <alignment horizontal="center" vertical="center"/>
    </xf>
    <xf numFmtId="3" fontId="18" fillId="0" borderId="0" xfId="7" applyNumberFormat="1" applyFont="1" applyFill="1" applyAlignment="1">
      <alignment horizontal="center" vertical="center"/>
    </xf>
    <xf numFmtId="3" fontId="18" fillId="0" borderId="2" xfId="7" applyNumberFormat="1" applyFont="1" applyFill="1" applyBorder="1" applyAlignment="1">
      <alignment horizontal="center" vertical="center"/>
    </xf>
    <xf numFmtId="3" fontId="18" fillId="0" borderId="1" xfId="7" applyNumberFormat="1" applyFont="1" applyFill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1" xfId="7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2" xfId="0" applyNumberFormat="1" applyBorder="1"/>
    <xf numFmtId="0" fontId="0" fillId="0" borderId="0" xfId="0" applyAlignment="1">
      <alignment horizontal="center" vertical="center"/>
    </xf>
    <xf numFmtId="170" fontId="0" fillId="0" borderId="2" xfId="7" applyNumberFormat="1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70" fontId="0" fillId="0" borderId="0" xfId="7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70" fontId="4" fillId="0" borderId="0" xfId="7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0" xfId="8" applyFont="1"/>
    <xf numFmtId="0" fontId="16" fillId="0" borderId="0" xfId="8" applyFont="1" applyAlignment="1">
      <alignment horizontal="center"/>
    </xf>
    <xf numFmtId="3" fontId="16" fillId="0" borderId="0" xfId="8" applyNumberFormat="1" applyFont="1"/>
    <xf numFmtId="3" fontId="19" fillId="0" borderId="0" xfId="8" applyNumberFormat="1" applyFont="1"/>
    <xf numFmtId="0" fontId="16" fillId="0" borderId="3" xfId="8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center" vertical="center"/>
    </xf>
    <xf numFmtId="3" fontId="16" fillId="0" borderId="0" xfId="8" applyNumberFormat="1" applyFont="1" applyAlignment="1">
      <alignment horizontal="center" vertical="center"/>
    </xf>
    <xf numFmtId="166" fontId="16" fillId="0" borderId="0" xfId="8" applyNumberFormat="1" applyFont="1" applyAlignment="1">
      <alignment horizontal="center" vertical="center"/>
    </xf>
    <xf numFmtId="165" fontId="16" fillId="0" borderId="0" xfId="8" applyNumberFormat="1" applyFont="1" applyAlignment="1">
      <alignment horizontal="center" vertical="center"/>
    </xf>
    <xf numFmtId="3" fontId="16" fillId="0" borderId="2" xfId="8" applyNumberFormat="1" applyFont="1" applyBorder="1" applyAlignment="1">
      <alignment horizontal="center" vertical="center"/>
    </xf>
    <xf numFmtId="166" fontId="16" fillId="0" borderId="2" xfId="8" applyNumberFormat="1" applyFont="1" applyBorder="1" applyAlignment="1">
      <alignment horizontal="center" vertical="center"/>
    </xf>
    <xf numFmtId="165" fontId="16" fillId="0" borderId="2" xfId="8" applyNumberFormat="1" applyFont="1" applyBorder="1" applyAlignment="1">
      <alignment horizontal="center" vertical="center"/>
    </xf>
    <xf numFmtId="0" fontId="16" fillId="0" borderId="2" xfId="8" applyFont="1" applyBorder="1"/>
    <xf numFmtId="0" fontId="20" fillId="0" borderId="0" xfId="0" applyFont="1"/>
    <xf numFmtId="0" fontId="20" fillId="0" borderId="2" xfId="0" applyFont="1" applyBorder="1"/>
    <xf numFmtId="165" fontId="20" fillId="0" borderId="0" xfId="0" quotePrefix="1" applyNumberFormat="1" applyFont="1"/>
    <xf numFmtId="3" fontId="18" fillId="0" borderId="0" xfId="0" applyNumberFormat="1" applyFont="1"/>
    <xf numFmtId="0" fontId="20" fillId="0" borderId="0" xfId="0" applyFont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3" fontId="20" fillId="0" borderId="0" xfId="0" quotePrefix="1" applyNumberFormat="1" applyFont="1" applyAlignment="1">
      <alignment horizontal="center" vertical="center"/>
    </xf>
    <xf numFmtId="166" fontId="20" fillId="0" borderId="0" xfId="0" quotePrefix="1" applyNumberFormat="1" applyFont="1" applyAlignment="1">
      <alignment horizontal="center" vertical="center"/>
    </xf>
    <xf numFmtId="2" fontId="20" fillId="0" borderId="1" xfId="1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1" applyFont="1"/>
    <xf numFmtId="165" fontId="20" fillId="0" borderId="0" xfId="1" applyNumberFormat="1" applyFont="1" applyAlignment="1">
      <alignment horizontal="right" vertical="center"/>
    </xf>
    <xf numFmtId="0" fontId="20" fillId="0" borderId="0" xfId="1" applyFont="1" applyAlignment="1">
      <alignment horizontal="left" wrapText="1"/>
    </xf>
    <xf numFmtId="0" fontId="20" fillId="0" borderId="0" xfId="1" applyFont="1" applyAlignment="1">
      <alignment horizontal="left"/>
    </xf>
    <xf numFmtId="0" fontId="20" fillId="0" borderId="0" xfId="0" applyFont="1" applyAlignment="1">
      <alignment horizontal="left"/>
    </xf>
    <xf numFmtId="0" fontId="20" fillId="2" borderId="0" xfId="1" applyFont="1" applyFill="1" applyAlignment="1">
      <alignment vertical="top"/>
    </xf>
    <xf numFmtId="0" fontId="20" fillId="0" borderId="2" xfId="1" applyFont="1" applyBorder="1" applyAlignment="1">
      <alignment horizontal="left" vertical="top" wrapText="1"/>
    </xf>
    <xf numFmtId="0" fontId="20" fillId="0" borderId="2" xfId="1" applyFont="1" applyBorder="1"/>
    <xf numFmtId="0" fontId="20" fillId="0" borderId="1" xfId="1" applyFont="1" applyBorder="1"/>
    <xf numFmtId="0" fontId="20" fillId="0" borderId="1" xfId="1" applyFont="1" applyBorder="1" applyAlignment="1">
      <alignment vertical="top"/>
    </xf>
    <xf numFmtId="165" fontId="20" fillId="0" borderId="0" xfId="1" applyNumberFormat="1" applyFont="1" applyAlignment="1">
      <alignment horizontal="center" vertical="center"/>
    </xf>
    <xf numFmtId="165" fontId="20" fillId="0" borderId="2" xfId="1" applyNumberFormat="1" applyFont="1" applyBorder="1" applyAlignment="1">
      <alignment horizontal="center" vertical="center"/>
    </xf>
    <xf numFmtId="165" fontId="20" fillId="0" borderId="1" xfId="1" applyNumberFormat="1" applyFont="1" applyBorder="1" applyAlignment="1">
      <alignment horizontal="center" vertical="center"/>
    </xf>
    <xf numFmtId="10" fontId="18" fillId="0" borderId="0" xfId="0" applyNumberFormat="1" applyFont="1"/>
    <xf numFmtId="0" fontId="18" fillId="0" borderId="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20" fillId="0" borderId="1" xfId="0" applyFont="1" applyFill="1" applyBorder="1" applyAlignment="1">
      <alignment horizontal="left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0" xfId="0" applyFont="1" applyFill="1"/>
    <xf numFmtId="3" fontId="20" fillId="0" borderId="0" xfId="0" quotePrefix="1" applyNumberFormat="1" applyFont="1" applyFill="1" applyAlignment="1">
      <alignment horizontal="center" vertical="center"/>
    </xf>
    <xf numFmtId="165" fontId="20" fillId="0" borderId="0" xfId="0" quotePrefix="1" applyNumberFormat="1" applyFont="1" applyFill="1" applyAlignment="1">
      <alignment horizontal="center" vertical="center"/>
    </xf>
    <xf numFmtId="166" fontId="20" fillId="0" borderId="2" xfId="0" applyNumberFormat="1" applyFont="1" applyFill="1" applyBorder="1" applyAlignment="1">
      <alignment wrapText="1"/>
    </xf>
    <xf numFmtId="166" fontId="20" fillId="0" borderId="2" xfId="0" applyNumberFormat="1" applyFont="1" applyFill="1" applyBorder="1" applyAlignment="1">
      <alignment horizontal="center" vertical="center"/>
    </xf>
    <xf numFmtId="165" fontId="20" fillId="0" borderId="2" xfId="0" quotePrefix="1" applyNumberFormat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3" xfId="8" applyFont="1" applyBorder="1" applyAlignment="1">
      <alignment horizontal="center" vertical="center"/>
    </xf>
    <xf numFmtId="0" fontId="16" fillId="0" borderId="3" xfId="8" applyFont="1" applyBorder="1" applyAlignment="1">
      <alignment vertical="center"/>
    </xf>
    <xf numFmtId="0" fontId="20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/>
    </xf>
    <xf numFmtId="0" fontId="18" fillId="0" borderId="2" xfId="0" applyFont="1" applyBorder="1" applyAlignment="1">
      <alignment horizontal="left"/>
    </xf>
  </cellXfs>
  <cellStyles count="13">
    <cellStyle name="Migliaia" xfId="7" builtinId="3"/>
    <cellStyle name="Migliaia 2" xfId="5"/>
    <cellStyle name="Migliaia 2 2" xfId="9"/>
    <cellStyle name="Migliaia 3" xfId="12"/>
    <cellStyle name="Normale" xfId="0" builtinId="0"/>
    <cellStyle name="Normale 2" xfId="1"/>
    <cellStyle name="Normale 3" xfId="2"/>
    <cellStyle name="Normale 4" xfId="4"/>
    <cellStyle name="Normale 5" xfId="8"/>
    <cellStyle name="Percentuale" xfId="3" builtinId="5"/>
    <cellStyle name="Percentuale 2" xfId="6"/>
    <cellStyle name="Percentuale 2 2" xfId="10"/>
    <cellStyle name="Percentual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1'!$J$3</c:f>
              <c:strCache>
                <c:ptCount val="1"/>
                <c:pt idx="0">
                  <c:v>miliardi di euro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14C-4438-BDF2-1263B911AE8F}"/>
              </c:ext>
            </c:extLst>
          </c:dPt>
          <c:cat>
            <c:strRef>
              <c:f>'Fig. 1'!$I$4:$I$30</c:f>
              <c:strCache>
                <c:ptCount val="27"/>
                <c:pt idx="0">
                  <c:v>Germania</c:v>
                </c:pt>
                <c:pt idx="1">
                  <c:v>Irlanda</c:v>
                </c:pt>
                <c:pt idx="2">
                  <c:v>Italia</c:v>
                </c:pt>
                <c:pt idx="3">
                  <c:v>Francia</c:v>
                </c:pt>
                <c:pt idx="4">
                  <c:v>Paesi Bassi</c:v>
                </c:pt>
                <c:pt idx="5">
                  <c:v>Belgio</c:v>
                </c:pt>
                <c:pt idx="6">
                  <c:v>Spagna</c:v>
                </c:pt>
                <c:pt idx="7">
                  <c:v>Austria</c:v>
                </c:pt>
                <c:pt idx="8">
                  <c:v>Svezia</c:v>
                </c:pt>
                <c:pt idx="9">
                  <c:v>Polonia</c:v>
                </c:pt>
                <c:pt idx="10">
                  <c:v>Danimarca</c:v>
                </c:pt>
                <c:pt idx="11">
                  <c:v>Finlandia</c:v>
                </c:pt>
                <c:pt idx="12">
                  <c:v>Repubblica Ceca</c:v>
                </c:pt>
                <c:pt idx="13">
                  <c:v>Portogallo</c:v>
                </c:pt>
                <c:pt idx="14">
                  <c:v>Ungheria</c:v>
                </c:pt>
                <c:pt idx="15">
                  <c:v>Slovacchia</c:v>
                </c:pt>
                <c:pt idx="16">
                  <c:v>Grecia</c:v>
                </c:pt>
                <c:pt idx="17">
                  <c:v>Romania</c:v>
                </c:pt>
                <c:pt idx="18">
                  <c:v>Lituania</c:v>
                </c:pt>
                <c:pt idx="19">
                  <c:v>Bulgaria</c:v>
                </c:pt>
                <c:pt idx="20">
                  <c:v>Slovenia</c:v>
                </c:pt>
                <c:pt idx="21">
                  <c:v>Croazia</c:v>
                </c:pt>
                <c:pt idx="22">
                  <c:v>Estonia</c:v>
                </c:pt>
                <c:pt idx="23">
                  <c:v>Lettonia</c:v>
                </c:pt>
                <c:pt idx="24">
                  <c:v>Lussemburgo</c:v>
                </c:pt>
                <c:pt idx="25">
                  <c:v>Malta</c:v>
                </c:pt>
                <c:pt idx="26">
                  <c:v>Cipro</c:v>
                </c:pt>
              </c:strCache>
            </c:strRef>
          </c:cat>
          <c:val>
            <c:numRef>
              <c:f>'Fig. 1'!$J$4:$J$30</c:f>
              <c:numCache>
                <c:formatCode>_-* #,##0_-;\-* #,##0_-;_-* "-"??_-;_-@_-</c:formatCode>
                <c:ptCount val="27"/>
                <c:pt idx="0">
                  <c:v>161.20133201900001</c:v>
                </c:pt>
                <c:pt idx="1">
                  <c:v>73.006291891999993</c:v>
                </c:pt>
                <c:pt idx="2">
                  <c:v>64.759446832999998</c:v>
                </c:pt>
                <c:pt idx="3">
                  <c:v>47.089146874999997</c:v>
                </c:pt>
                <c:pt idx="4">
                  <c:v>43.301915622999999</c:v>
                </c:pt>
                <c:pt idx="5">
                  <c:v>32.959585980999996</c:v>
                </c:pt>
                <c:pt idx="6">
                  <c:v>18.179096741999999</c:v>
                </c:pt>
                <c:pt idx="7">
                  <c:v>16.227707357</c:v>
                </c:pt>
                <c:pt idx="8">
                  <c:v>16.121799432</c:v>
                </c:pt>
                <c:pt idx="9">
                  <c:v>11.634332456999999</c:v>
                </c:pt>
                <c:pt idx="10">
                  <c:v>8.5680818589999994</c:v>
                </c:pt>
                <c:pt idx="11">
                  <c:v>6.9500942930000003</c:v>
                </c:pt>
                <c:pt idx="12">
                  <c:v>6.6063136599999996</c:v>
                </c:pt>
                <c:pt idx="13">
                  <c:v>5.3162868000000003</c:v>
                </c:pt>
                <c:pt idx="14">
                  <c:v>5.0075989510000003</c:v>
                </c:pt>
                <c:pt idx="15">
                  <c:v>4.4733656210000001</c:v>
                </c:pt>
                <c:pt idx="16">
                  <c:v>2.4117095389999998</c:v>
                </c:pt>
                <c:pt idx="17">
                  <c:v>2.283833794</c:v>
                </c:pt>
                <c:pt idx="18">
                  <c:v>1.8459188660000001</c:v>
                </c:pt>
                <c:pt idx="19">
                  <c:v>1.0233941419999999</c:v>
                </c:pt>
                <c:pt idx="20">
                  <c:v>0.94215022000000004</c:v>
                </c:pt>
                <c:pt idx="21">
                  <c:v>0.80463813200000001</c:v>
                </c:pt>
                <c:pt idx="22">
                  <c:v>0.708157814</c:v>
                </c:pt>
                <c:pt idx="23">
                  <c:v>0.52951348499999995</c:v>
                </c:pt>
                <c:pt idx="24">
                  <c:v>0.42342560299999998</c:v>
                </c:pt>
                <c:pt idx="25">
                  <c:v>0.26810408400000002</c:v>
                </c:pt>
                <c:pt idx="26">
                  <c:v>5.3341987E-2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C-4438-BDF2-1263B911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835312"/>
        <c:axId val="283837712"/>
      </c:barChart>
      <c:scatterChart>
        <c:scatterStyle val="lineMarker"/>
        <c:varyColors val="0"/>
        <c:ser>
          <c:idx val="1"/>
          <c:order val="1"/>
          <c:tx>
            <c:strRef>
              <c:f>'Fig. 1'!$K$3</c:f>
              <c:strCache>
                <c:ptCount val="1"/>
                <c:pt idx="0">
                  <c:v>in % del Pil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'Fig. 1'!$I$4:$I$30</c:f>
              <c:strCache>
                <c:ptCount val="27"/>
                <c:pt idx="0">
                  <c:v>Germania</c:v>
                </c:pt>
                <c:pt idx="1">
                  <c:v>Irlanda</c:v>
                </c:pt>
                <c:pt idx="2">
                  <c:v>Italia</c:v>
                </c:pt>
                <c:pt idx="3">
                  <c:v>Francia</c:v>
                </c:pt>
                <c:pt idx="4">
                  <c:v>Paesi Bassi</c:v>
                </c:pt>
                <c:pt idx="5">
                  <c:v>Belgio</c:v>
                </c:pt>
                <c:pt idx="6">
                  <c:v>Spagna</c:v>
                </c:pt>
                <c:pt idx="7">
                  <c:v>Austria</c:v>
                </c:pt>
                <c:pt idx="8">
                  <c:v>Svezia</c:v>
                </c:pt>
                <c:pt idx="9">
                  <c:v>Polonia</c:v>
                </c:pt>
                <c:pt idx="10">
                  <c:v>Danimarca</c:v>
                </c:pt>
                <c:pt idx="11">
                  <c:v>Finlandia</c:v>
                </c:pt>
                <c:pt idx="12">
                  <c:v>Repubblica Ceca</c:v>
                </c:pt>
                <c:pt idx="13">
                  <c:v>Portogallo</c:v>
                </c:pt>
                <c:pt idx="14">
                  <c:v>Ungheria</c:v>
                </c:pt>
                <c:pt idx="15">
                  <c:v>Slovacchia</c:v>
                </c:pt>
                <c:pt idx="16">
                  <c:v>Grecia</c:v>
                </c:pt>
                <c:pt idx="17">
                  <c:v>Romania</c:v>
                </c:pt>
                <c:pt idx="18">
                  <c:v>Lituania</c:v>
                </c:pt>
                <c:pt idx="19">
                  <c:v>Bulgaria</c:v>
                </c:pt>
                <c:pt idx="20">
                  <c:v>Slovenia</c:v>
                </c:pt>
                <c:pt idx="21">
                  <c:v>Croazia</c:v>
                </c:pt>
                <c:pt idx="22">
                  <c:v>Estonia</c:v>
                </c:pt>
                <c:pt idx="23">
                  <c:v>Lettonia</c:v>
                </c:pt>
                <c:pt idx="24">
                  <c:v>Lussemburgo</c:v>
                </c:pt>
                <c:pt idx="25">
                  <c:v>Malta</c:v>
                </c:pt>
                <c:pt idx="26">
                  <c:v>Cipro</c:v>
                </c:pt>
              </c:strCache>
            </c:strRef>
          </c:xVal>
          <c:yVal>
            <c:numRef>
              <c:f>'Fig. 1'!$K$4:$K$30</c:f>
              <c:numCache>
                <c:formatCode>0.0</c:formatCode>
                <c:ptCount val="27"/>
                <c:pt idx="0">
                  <c:v>3.7237802992166702</c:v>
                </c:pt>
                <c:pt idx="1">
                  <c:v>12.972111633701983</c:v>
                </c:pt>
                <c:pt idx="2">
                  <c:v>2.9441205525374068</c:v>
                </c:pt>
                <c:pt idx="3">
                  <c:v>1.6126973008561012</c:v>
                </c:pt>
                <c:pt idx="4">
                  <c:v>3.8577725888428884</c:v>
                </c:pt>
                <c:pt idx="5">
                  <c:v>5.3681515070672035</c:v>
                </c:pt>
                <c:pt idx="6">
                  <c:v>1.1402342515037664</c:v>
                </c:pt>
                <c:pt idx="7">
                  <c:v>3.2843785913671995</c:v>
                </c:pt>
                <c:pt idx="8">
                  <c:v>2.8889814917952767</c:v>
                </c:pt>
                <c:pt idx="9">
                  <c:v>1.3711794029847579</c:v>
                </c:pt>
                <c:pt idx="10">
                  <c:v>2.1835032045049863</c:v>
                </c:pt>
                <c:pt idx="11">
                  <c:v>2.5184877295144639</c:v>
                </c:pt>
                <c:pt idx="12">
                  <c:v>2.0596990226091583</c:v>
                </c:pt>
                <c:pt idx="13">
                  <c:v>1.8368253244330197</c:v>
                </c:pt>
                <c:pt idx="14">
                  <c:v>2.4304001750144755</c:v>
                </c:pt>
                <c:pt idx="15">
                  <c:v>3.415171359948574</c:v>
                </c:pt>
                <c:pt idx="16">
                  <c:v>1.0151429154105636</c:v>
                </c:pt>
                <c:pt idx="17">
                  <c:v>0.64582014353294426</c:v>
                </c:pt>
                <c:pt idx="18">
                  <c:v>2.3367185586142121</c:v>
                </c:pt>
                <c:pt idx="19">
                  <c:v>0.98666076183681528</c:v>
                </c:pt>
                <c:pt idx="20">
                  <c:v>1.3974737051325978</c:v>
                </c:pt>
                <c:pt idx="21">
                  <c:v>0.93989021350359414</c:v>
                </c:pt>
                <c:pt idx="22">
                  <c:v>1.7771610757960938</c:v>
                </c:pt>
                <c:pt idx="23">
                  <c:v>1.3119954335297352</c:v>
                </c:pt>
                <c:pt idx="24">
                  <c:v>0.49132528315635937</c:v>
                </c:pt>
                <c:pt idx="25">
                  <c:v>1.1620826318755149</c:v>
                </c:pt>
                <c:pt idx="26">
                  <c:v>0.15890867411231632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4C-4438-BDF2-1263B911A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848272"/>
        <c:axId val="283847792"/>
      </c:scatterChart>
      <c:catAx>
        <c:axId val="28383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 algn="ctr" rtl="0"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83837712"/>
        <c:crosses val="autoZero"/>
        <c:auto val="1"/>
        <c:lblAlgn val="ctr"/>
        <c:lblOffset val="100"/>
        <c:noMultiLvlLbl val="0"/>
      </c:catAx>
      <c:valAx>
        <c:axId val="2838377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it-IT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t-IT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rPr>
                  <a:t>Export verso USA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it-IT" sz="1200" b="0" i="0" u="none" strike="noStrike" kern="1200" baseline="0">
                  <a:solidFill>
                    <a:sysClr val="windowText" lastClr="000000"/>
                  </a:solidFill>
                  <a:latin typeface="Barlow Condensed" panose="00000506000000000000" pitchFamily="2" charset="0"/>
                  <a:ea typeface="+mn-ea"/>
                  <a:cs typeface="Times New Roman" panose="02020603050405020304" pitchFamily="18" charset="0"/>
                </a:defRPr>
              </a:pPr>
              <a:endParaRPr lang="it-IT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83835312"/>
        <c:crosses val="autoZero"/>
        <c:crossBetween val="between"/>
      </c:valAx>
      <c:valAx>
        <c:axId val="2838477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it-IT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it-IT" sz="1200" b="0" i="0" u="none" strike="noStrike" kern="1200" baseline="0">
                    <a:solidFill>
                      <a:sysClr val="windowText" lastClr="000000"/>
                    </a:solidFill>
                    <a:latin typeface="Barlow Condensed" panose="00000506000000000000" pitchFamily="2" charset="0"/>
                    <a:ea typeface="+mn-ea"/>
                    <a:cs typeface="Times New Roman" panose="02020603050405020304" pitchFamily="18" charset="0"/>
                  </a:rPr>
                  <a:t>Peso sul Pil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it-IT" sz="1200" b="0" i="0" u="none" strike="noStrike" kern="1200" baseline="0">
                  <a:solidFill>
                    <a:sysClr val="windowText" lastClr="000000"/>
                  </a:solidFill>
                  <a:latin typeface="Barlow Condensed" panose="00000506000000000000" pitchFamily="2" charset="0"/>
                  <a:ea typeface="+mn-ea"/>
                  <a:cs typeface="Times New Roman" panose="02020603050405020304" pitchFamily="18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 rtl="0">
              <a:defRPr lang="en-US" sz="1200" b="0" i="0" u="none" strike="noStrike" kern="1200" baseline="0">
                <a:solidFill>
                  <a:sysClr val="windowText" lastClr="000000"/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283848272"/>
        <c:crosses val="max"/>
        <c:crossBetween val="midCat"/>
      </c:valAx>
      <c:valAx>
        <c:axId val="283848272"/>
        <c:scaling>
          <c:orientation val="minMax"/>
        </c:scaling>
        <c:delete val="1"/>
        <c:axPos val="b"/>
        <c:majorTickMark val="out"/>
        <c:minorTickMark val="none"/>
        <c:tickLblPos val="nextTo"/>
        <c:crossAx val="283847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200" b="0" i="0" u="none" strike="noStrike" kern="1200" baseline="0">
              <a:solidFill>
                <a:sysClr val="windowText" lastClr="000000"/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24989925425504E-2"/>
          <c:y val="0.10755064456721915"/>
          <c:w val="0.88247259489343588"/>
          <c:h val="0.689296558924609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2'!$M$22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'Fig. 2'!$L$23:$L$37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'Fig. 2'!$M$23:$M$37</c:f>
              <c:numCache>
                <c:formatCode>#,##0</c:formatCode>
                <c:ptCount val="15"/>
                <c:pt idx="0">
                  <c:v>20.300359584999999</c:v>
                </c:pt>
                <c:pt idx="1">
                  <c:v>22.717972589999999</c:v>
                </c:pt>
                <c:pt idx="2">
                  <c:v>26.501858209000002</c:v>
                </c:pt>
                <c:pt idx="3">
                  <c:v>26.953674741</c:v>
                </c:pt>
                <c:pt idx="4">
                  <c:v>29.630853743999999</c:v>
                </c:pt>
                <c:pt idx="5">
                  <c:v>35.796446365999998</c:v>
                </c:pt>
                <c:pt idx="6">
                  <c:v>36.517619171</c:v>
                </c:pt>
                <c:pt idx="7">
                  <c:v>40.313523928999999</c:v>
                </c:pt>
                <c:pt idx="8">
                  <c:v>42.351150247</c:v>
                </c:pt>
                <c:pt idx="9">
                  <c:v>45.513392346000003</c:v>
                </c:pt>
                <c:pt idx="10">
                  <c:v>42.410019409</c:v>
                </c:pt>
                <c:pt idx="11">
                  <c:v>49.33496555</c:v>
                </c:pt>
                <c:pt idx="12">
                  <c:v>65.038197531999998</c:v>
                </c:pt>
                <c:pt idx="13">
                  <c:v>67.106796469000003</c:v>
                </c:pt>
                <c:pt idx="14">
                  <c:v>62.939810029999997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5-456F-A0D2-1E2AD104438D}"/>
            </c:ext>
          </c:extLst>
        </c:ser>
        <c:ser>
          <c:idx val="1"/>
          <c:order val="1"/>
          <c:tx>
            <c:strRef>
              <c:f>'Fig. 2'!$N$22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'Fig. 2'!$L$23:$L$37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'Fig. 2'!$N$23:$N$37</c:f>
              <c:numCache>
                <c:formatCode>#,##0</c:formatCode>
                <c:ptCount val="15"/>
                <c:pt idx="0">
                  <c:v>11.132444463000001</c:v>
                </c:pt>
                <c:pt idx="1">
                  <c:v>13.011524762000001</c:v>
                </c:pt>
                <c:pt idx="2">
                  <c:v>12.654372871</c:v>
                </c:pt>
                <c:pt idx="3">
                  <c:v>11.53463715</c:v>
                </c:pt>
                <c:pt idx="4">
                  <c:v>12.475580203</c:v>
                </c:pt>
                <c:pt idx="5">
                  <c:v>14.193447527</c:v>
                </c:pt>
                <c:pt idx="6">
                  <c:v>13.913452457</c:v>
                </c:pt>
                <c:pt idx="7">
                  <c:v>14.995482914</c:v>
                </c:pt>
                <c:pt idx="8">
                  <c:v>15.952965347999999</c:v>
                </c:pt>
                <c:pt idx="9">
                  <c:v>16.962420073000001</c:v>
                </c:pt>
                <c:pt idx="10">
                  <c:v>14.761862607999999</c:v>
                </c:pt>
                <c:pt idx="11">
                  <c:v>15.798119292999999</c:v>
                </c:pt>
                <c:pt idx="12">
                  <c:v>24.268580704000001</c:v>
                </c:pt>
                <c:pt idx="13">
                  <c:v>24.995158287999999</c:v>
                </c:pt>
                <c:pt idx="14">
                  <c:v>25.883621316999999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D5-456F-A0D2-1E2AD104438D}"/>
            </c:ext>
          </c:extLst>
        </c:ser>
        <c:ser>
          <c:idx val="2"/>
          <c:order val="2"/>
          <c:tx>
            <c:strRef>
              <c:f>'Fig. 2'!$O$22</c:f>
              <c:strCache>
                <c:ptCount val="1"/>
                <c:pt idx="0">
                  <c:v>Saldo commerciale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'Fig. 2'!$L$23:$L$37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'Fig. 2'!$O$23:$O$37</c:f>
              <c:numCache>
                <c:formatCode>#,##0</c:formatCode>
                <c:ptCount val="15"/>
                <c:pt idx="0">
                  <c:v>9.1679151220000001</c:v>
                </c:pt>
                <c:pt idx="1">
                  <c:v>9.7064478279999999</c:v>
                </c:pt>
                <c:pt idx="2">
                  <c:v>13.847485338</c:v>
                </c:pt>
                <c:pt idx="3">
                  <c:v>15.419037591</c:v>
                </c:pt>
                <c:pt idx="4">
                  <c:v>17.155273541</c:v>
                </c:pt>
                <c:pt idx="5">
                  <c:v>21.602998839000001</c:v>
                </c:pt>
                <c:pt idx="6">
                  <c:v>22.604166714000002</c:v>
                </c:pt>
                <c:pt idx="7">
                  <c:v>25.318041014999999</c:v>
                </c:pt>
                <c:pt idx="8">
                  <c:v>26.398184899</c:v>
                </c:pt>
                <c:pt idx="9">
                  <c:v>28.550972272999999</c:v>
                </c:pt>
                <c:pt idx="10">
                  <c:v>27.648156800999999</c:v>
                </c:pt>
                <c:pt idx="11">
                  <c:v>33.536846257000001</c:v>
                </c:pt>
                <c:pt idx="12">
                  <c:v>40.769616827999997</c:v>
                </c:pt>
                <c:pt idx="13">
                  <c:v>42.111638180999996</c:v>
                </c:pt>
                <c:pt idx="14">
                  <c:v>37.056188712999997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D5-456F-A0D2-1E2AD1044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673264"/>
        <c:axId val="663668688"/>
      </c:barChart>
      <c:catAx>
        <c:axId val="6636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663668688"/>
        <c:crosses val="autoZero"/>
        <c:auto val="1"/>
        <c:lblAlgn val="ctr"/>
        <c:lblOffset val="100"/>
        <c:noMultiLvlLbl val="0"/>
      </c:catAx>
      <c:valAx>
        <c:axId val="66366868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arlow Condensed" panose="00000506000000000000" pitchFamily="2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6636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arlow Condensed" panose="00000506000000000000" pitchFamily="2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>
              <a:lumMod val="75000"/>
              <a:lumOff val="25000"/>
            </a:schemeClr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_xlchart.v5.2</cx:f>
      </cx:numDim>
    </cx:data>
  </cx:chartData>
  <cx:chart>
    <cx:plotArea>
      <cx:plotAreaRegion>
        <cx:series layoutId="regionMap" uniqueId="{4B335508-A77A-4554-BEAA-738E4EE08CCF}">
          <cx:dataId val="0"/>
          <cx:layoutPr>
            <cx:geography cultureLanguage="it-IT" cultureRegion="IT" attribution="Con tecnologia Bing">
              <cx:geoCache provider="{E9337A44-BEBE-4D9F-B70C-5C5E7DAFC167}">
                <cx:binary>1HtZc9y40uVfcfhlXoZqgABI4MbtG3FB1iKpVNolWy8MWZIJruACgMuvnyxvLVWrbX8xnoix2mG3
yEJVEge5nJNZ/34Y//VQPt13b8aqrPt/PYx/vlXGNP/644/+QT1V9/1BlT10utcfzcGDrv7QHz9m
D09/PHb3Q1anf/gI0z8e1H1nnsa3//k3vFv6pDf64d5kuj63T9108dTb0vTfuffqrTf3j1VWx1lv
uuzB4D/f/vdDZ+dZv33zVJvMTFdT8/Tn2xcvevvmj/23+tvHvinBMmMfYS31D3w/pIL4XHz64W/f
lLpOv9zG5IAzKgThPvr0g79+9Pa+guU/Yc8na+4fH7unvofn+fTvs4UvjP90/eDtmwdta7PbtRQ2
8M+3h+a+zO7fvsl6HX2+E+md8YdXn572j5cb/p9/712A59+78gyT/c360a2/QXJ53z0+pTWY98sw
QQeIs5Bj9BkS8RITcYAIwRiz8DMkSHz96M+Y/IxBr4Py18o9VHY3fjNYll1my+zNzVP9NGf3b1a7
334lRsEBDgj88C9+E+77DaKc8YCzl+B8Nsv7ebNeR+of3mYPtmV3cHOw+s2Au9L9w/0vdSdyQJlg
AUf4iz+9hAofYMK4QIJ9u/3Zkz+700/Y8zpG3xbuobK7/pthIu/7rMwgn/1KD0IHkFh2wNDPcYy8
hCWAIIgp4Sh46UE/Z8vrkDxfu4cK3PrNQInuy/sP3a8MagRSSxAGPBTiHyAhNAwYYv6rnvIzBr2O
y18r91CBG78ZKtfVr8UECjQRgI9g5L/0Dx/cB6EgYOA3z+PVjw14HYOv6/YQ2F3+zSCI7qvmvv6V
jkHRAQ8Q44jSlyDQA04p+APBL0H4GRNeh+GvlXtA7G78ZkBsdPUBKsdfigQ7CHwIUoh8ISQvvUIc
hIHAQSDYl9oYyrLnzvFTFr0OzLOle8js7vxmyCwqyOf3by50df9rqQs9AGfghPp/pYjndBIfIIhk
jIR7uPy8Pa+Ds79+D6FFdQCP+pthtLmfs1/J9PGBgGIqCL/RypehzAfXgdTP8V4++aEZryPyZdke
EHD1d0MhS+0vLbIoPaCEQAgjr9IRfiAoJwhKsL3I9WM7/gGIrwv3ocjS3wyKk/sO1Liv2/ILtC9y
QChDhO0Urk8/Lz2CHGDqgzDmv04Mf2zO64B8XbeHx+7y7waILrP+VwKCDwJOffiDP6dvqKqeZw9I
LgLSSxCCIPY8q5/80I5/QOLLun0k9O9GOs6yp0rX5ldCwYAKQmGLcPDZNV7qW+GBgAzvY8y/1Fl7
SeNnDHodk79W7qGyu/Gb+ceZTX+t6IgghUPyACf5DMpLYRgHBwEWVIAy/O32czf5sTn/AMmXx9gH
BC7/ZoBcZg+7uvdr9Pi/TyEkPGA8BMmEgc77MlRhxnBI9vziJwx4HYNvC/dAgOu/GQZX3e5M1vrN
f0sDfz1m6a8MW8EBpZiGPISNf44HPvA55oLsrj/3ia/WeD9nzevgvPome0BddQf/hf9+r97WzX1Z
Pr15/F//1f0vlX7ZQUiQDw5CXtMZwwPCAxHCX68nl5+26nW09pbv4XRz8Pj7wQRNLvMrqSKILIzg
kJHX8wwG1YtxiqB4/vSzJ37tmlvfN+cfgPmybh+Rp/r/c7f5h3b15zjzOcm8eMn/tEdPQFRhjCHY
8q/7/Ty2+dCK3F3/WovtwfG1e/7P5rwOx9d1L0z/f92M/+dG/bcphhjaUItP4w/PevXfv/vpAWEm
Y2/pl0zwahnwebcOH/98C5zjGWC7t3iRQfZGIL6teLrvzZ9vMT0IeRD6gmM/8H0EZfTw9OkGOYB+
JMYCLoNcSTAImbXujPo0kwFNZbSrHsiu3gvh83ttP90ChhQKeDc4CaDVCGiOfX22M11Oqa6/bcSX
39/UtjrTWW36P99CQf/2TfP5dTs7Qx8OjgC9VDBOfMJQCL225uH+AoZa4OX4fw8J59oLDZWJoe1h
EeiLOQ+PqakO08bQMz7nYplVPVkNXjPEOuzGw9DUVDpdJKWsSI6vJs+2Mg3QLNs6NWuCZ7uyaZBG
OO/xCs60XbWV4VHp+g+KVIXUQdDLaSbpkue6jpNcdwuOO7ooRN6uBp4KyVnXxnbQ73sdiojPCZa8
HNEi9Id4qIoTsCuahIdWlHhJnPJgm9jxMJ9hqe3yxywbmm2J09Vc99lh3zR8OYfVfGS6PowC7V/g
oKtXYcrQYdiQKvbCvlvNhagjmgx57OnzasaH/twM0ZiOc1TOQSizwjNRNu/+asxJ1QrZ0SAmTRZ5
IYsJvW37ulh5VXdcG7YkiVu6hl0kSTNIA1sYWYbPcOVJf0z9OG/7Tja0dyvPKLPwGw/HHJVXquHo
cOT0CZFmiUa1yovxeuROR77nUjk3VR2lVZLGTqM742YlhzxtJPPtpQh6LzK4TRdp5c4N6XjEdKLO
UM+GmCWBjfxqOh9wrZdqnKcFb1ARJXxiJ9qp5qZQto1pM3jSIPU40eCuy8WJK4uaR2pi3RglylTH
iSvmxVRkV4w0YYypQQtjizLux+rSzn0RJ246rsdJywzhWdbVQGSmaB3VuuGnrs7a0zRp01oa4sZ4
8Mb3U+rNh0PSFVGBBrxq1fzY16nYBMx7Gtz0RKyIJs2Q5L0P5yZ0Z6oxXaSgn7+qnc6XKPDNSpXo
1h/94oh11cdZM71OxiGLqtzTi5rlVw3nm85LHxTLPvpcw47V70xgthnN1sHEjnyhVTQiti0ZOi5J
tu3cdGaHtpcmGFGEOrXoFLxiTB4BTS/yBFeLPPHIDQo7b8Hr8KgBZwErWdGusOuSzWhz85SxyV3Y
TvNto/N5CYM9VHZZvs0rl19XePJWxeDVqWyFd1abABAc+v6QubKVU3mMprJaq76PSH7fe5LT7Cgl
6q5UNpON4/2hq9g66Ny2a/jW8baKRx3clz4btl5ehqsxMKWIx3r2MllUAcdywsU2LNJtYcEdGrLB
dpYD00ZaG3SBxFOLT1XQq1K60D/CA/pQtrVaT/MUPugh5Bvf1UPMva48SxIDVs60SVOALmzhKGbZ
kYbHiToA90Yw777wCrSuLM9kFtB8yWfUrjIft3HjvEU3ECQFom3EvXGQaU7sIcqLj8Z36rhh8yKA
I7SumbvqFe9XNDWPqMDjaatJKXO/gy2i9fs8b7sVTbyFnx1VdFqj2Xs/j3aAEIPGVRfwcdv1/bxM
SJsdtrbXcUWCh9FrnS+pMf2FcaJaGF2qrY8SIoNReKtycieDVad1zc97qGWlJsaTjZqnmM5KLxM2
+Gcp8bRMedPGfh2aiBvvvdYeijTOhRzADN3pNkakdhLcbIhpn4plSwori3oMIKLpXKJ0DmTi7JaX
Cd8KZSY5eZrFMARoI+eUhXgBS13VfcxJamJHhnrpqHJRn5N3iRiaqCqdXlrPNUcdqbwVxRw8HKkz
gZu4K8kt7wYUh44sSS1OEM9KaZuyWmrXDltDw2Ld2MFfDMS268Th2wxxEw8ZW84Z2oW+tFwFlF+g
omgWs2kvk6AYozwZk3jAjZOjJfmyHwskQ79tYzHqJ8VRKAnrx0OXokAOzWDiKi8LqQgZIpXrY9R0
07L1kvdtFuYLRXwmRTE/8nm49idWRmk/FVGPwzRORBeuucrraEBgeUh1JFStj1qPnFPWQDahwq4S
mrfLiSYo6lvsLxNN0qia8ouCDuY0rEYdWYqK85qJ7Lht2BU39LjlPqCUJUdlqqdIZacDXynipiXN
4PSZ+WlMKJIVr4+zNtNy7tBH6DuaW6/lJBraZnjSXc4XidFHaR3WH3DCcVwiV+hoDmZ63XkDOZwG
P410Yss+MtzhVnolRNgwb/jKFASOkKgfasWC28DLzMrPUbjKOtqDG8/1GnvBe1SC3+s5v6pDnx2H
I6VL1Q/5qpmIjkdf55E/cyL9rgnikpHDsG7c2pR8WE10TOVg26OmTc8q0eVHXUUWljX+ovSGM8WK
UE58mGI1DeG6t7DFAD2OYev7JW0zG00u6roKIgd3XE55uup1115WdCzjSUFaq0Q+n6R4PCqGoFgm
eZ2vqV+huBeNOk814Yc9tJyioVCngYfHdQEHZE1n7eTUzfz40ynMiu7EH8J+HWRoiHDQVhdjEbwT
pB0kCyGH5YnzI8+M1741i8RXvfxyQnh2aAsxbaekuikyegHGlcvZ+hdeWatYWW87zpVUZszWs6LN
Yd43Quq+uu2LQckOt1OcMy98B6Y4CM60uMFF5x1OOln6HJG4p8m9EJCmE01n6ZKyipGXznEgZnQ6
mKGKpj7VV1Yx7whpnkVlOHQxqUQV+el8MYjOyQEbLsvQVrKmuZGhLcwGp+hOidEtEU+NrKfSypIO
H6YeDpmB3HuhHGTtnKowLrRVkrr0VtXZxiAKlUSpizvLA+9iwpk9TQcvVoxH4HU4SnM4DTbtGsnd
EJmuusvDpoJyq5SqKKqrKgE/wGi0q6wN1KIdivPQDJ6OqhRK56rezHV2muZpNCsOIT7xbtwIwUml
VXoa5ile6nHyV3lS3LBewUnuVC0dc/o4K3CwpG6wy7Qfxs3gj+2ag0JzxDuElklTt0c5Ljs59w78
1fZunRiXxbMSfMsz3S1TgQrJUJkspoqWcGiT+ypVetW3dS5nqxpZBsSd6dZ5MRmEWhcVJKLBNFE6
NtUmoIldlMR/V07ZIGlWXpnCshPsg59MhX7vUDGvUmfGrdcWZOXl8IYNYneZ0u2i8Dq9yGsowgwa
giMIZzrWMJFzHJZFczX55sMoeki3zyeRX5TiD7qZuixVX6a/v/36nytdwZ9Po8l/XdwNj//128nX
qfPvvmr1pHejiv3+i3Zc6tt7/TUEvWMw3yai9xjR5zn1r5Tif3Lz57iU4CEQDmAZ34bU/8an/hpC
/ouCfVv2mVSJAw5dORge9H0CSjfyQdT7zKo4zHJiAfL3rnGHw3An931lVfgASBblINUygWCeHW59
YVWEw3gPBRrms4AJHIrwf8KqMPDtF6QKCQqNEQIi5G42CEbnX5IqHdRhMRUpFKtFcNIVAUTQjABn
ou4iY2EN1T5qo1mkF6PL3ns8uGpqe/hsy15hdtjfZ3afjAB+yGB2n0OjBojnc2bXMefpMMl6OSfV
fVMORQSDASgSLIVKK/W6OMzqRRMG78qG3OeTfwkk6LbIpkGGeCxlhou7MXXngy5PTBnczv7USJdD
JZwGUTiwqzFr8lg4OsohmKKaB2ezmKPJpPfGNZlMyXjRUfif3ivPuCWN1EN1NWcNlxbfE7/cjJ2q
oqTHT8byUwpVs5wLDtHdtlDblvWZDe1Fj3Oo1MpGItycdSIrJC7SKA/6yz61jzkix33arTiDOiSs
6HJMCiUTvztO8jaUfdIucUJudFqcl81cSt+Jh94EmyJPF62A7Fak9Xu/mNtoNM0GB24dYq+QdLCd
pHMTSOuPMVH2fdtzGTjcRX3tmVVeu5N+9g/RiAdpTRqxIV1UbLgYE/Ho2JjITOTbUNlbrYcRSmMS
D7l6z5R3PJj8zrkGyzGl0ZgXLKJkuLCThiOC8m3vjbUsu+a69RzapahMegSVUpTFNlGehBnnWiak
wUvjsJVuIks7Jsdq8lHU5e6Wovoso34OVUZ4zkgmywrKcmRoVKrg1k51PKPgfZewGEM0lGOg4h8c
u78f/SAMkQ+T8Qz74rPe8ExP6LMQ9470rWxAIFiUgI6ELZNQMnzElF/mCToztjcyydlK10qBhRWN
vm8EgZm8Pf8DsYWAdskphy+3cJikeH70A2C2aV4gKJ2TeeO8PljPGVCfMp02foUJkMLMRXRKqCwS
oyIgMFVkmpsmgXrcEx6WdcPjRnjbvu2MNPApUTiKSIQol6ziV13nX5mhXVuUhcsWiUvW4us0h9zT
ks6XtujOZ9IvRD/2UPgXjcRpcVWmQdyyLvmcSD5/o+U1R/+7n++UJSR44IPK9Knh9Pxhu3lOJjUP
VuIxP0mtPmnqej4SIUgHLNxAsWZk31dQ0jgh24EdpmP60GLgd1PNNw5NUKkn7uz7CLDXEAA5CUIw
Ez7Qo90xeXYMmkGnnQonIDoJ1pJou2170I8AKhblXXUzz/Oy2JWmYXDkiuku4Fwy7yqvDFlWWtcS
+BRfhY24a5C+A0dZ+7S/JnN9V9riqHVdnIy2AecbVniowXnKopR6ChqZTPrS4OEur/DHBJgJBJdj
a/LI1O0HbumZgOAB5L87LDux6Kimkmt73AguU1wv+lKk0dgXHycYP5T94DYMeWMsEvXAw0wSnx5R
laUga5Qy9ed1Q0tv+f29w68BSqCLyyEbAbC7L5A83zsIi0PhTbB3Nk3KqCDwZArqVxAG2jES9kPO
ydqf8zs9QmRIdaWjvvBiXeXHHQ8+QKA8sQUUrN+3Kvy7Y++G8cGZqAC2h8leTrNhH/g1Ap/CqrkT
abahUKSFvDpLp2BF3HxWw0hm5OfDILXQD47eqEyhZTq1a+TxB+vhU6NwJzudn2SZt9GdPQ1qvarT
JoxQMJ80YbIo5vyhbexHEMYO88JLgVx3OWw0kzT1L00HdVvFgvM8p6uCTRs9FZemuKSz2yRMPPW+
2qQJH2Qp+kJCgHARw2o7ZPSkouKSh+N5poeLyg6LLB96KUaxMnZ+UM4/rgekZNNkizRBjx2eLlLQ
ozLWZRLX87lo1aE3hfeUDzXQjwue1mdj0S4MSFC4HKVf6sugmuHCWMeVgFTzg93/e0DzocgJQ58G
NIQBmZdHQpT1kLqKWFkrwqVOy7ue1WecoVMemMtBFOQHIXQXIZ/LwhBOgHMTzmBWkEMjaA/tQg8J
mwdAe+5nyBMTTqMAFdtP8JaGXBtRncIZPaYtRLfvP+sroQNGrmgYUohoEFp395+FjlzkIRpHH7Jb
RYpN2rf6qDIQj7//KRi98oRcBFCk+QjGJfjelrYpAuqTQthsQr7gngnigFoa51AdXkPGcAtuiL/w
fZ2tm8Kf4Yj7+gdPulP4/7bLAr7oB18/2rV32F6JhnjNPd8fLdDEeYzcNBUbjefTccxOd/jmOT7H
NtkgUx6lfnZhekpAAlTF4vt7QXci/3O0sR+icMdpIZNwSN570dqEeCrhayFa6lrDYZ56B5IFMERS
ulKaztnDgMxI5hW/I40YZL8TMuZZBZDl8XuIqG6FU2xjaC8cp2V3ZLsqWXJscjkhK+TYppnUzoIa
69IQ3h/EpAFvgxHUbx/TK6vLmBVjJ71CXIZZf44acZyn/qEP9YMcAaBNUPdM1sL7OHT1EdPhe5wg
FCe9GuOxAY6qG7MdfbX2wuEmqMcWqiksfuATGAf7gEG7GtgGQ1DdY+YDz3h5NvHQK1oyiEJDjiMO
dVjMZnuU6hzIf4uhwFerjkNc6/sNraerBJll3kxtBCpoJ1nS3c/MPeqqMbEd/dOx5Od5NR6pzDts
G3Kdu2CUU8PCiHn1EomQH2p07Vm9zPw2i+a0j22O74ZQ2GVoeRqDMp6uaq46KFRLOJ6qV0HcGXM/
pHZJe3VubPrYTImNSp3Ux5BTu6Wa+wkqGVAWI/h+8Q30eYUG5U6p46JKOhW5MIPytIJGjXS9rWKs
sg8gMjaRl9OLEOkiNnnRRUIjb0HhyTdlWpWxU9odo3ZWd74YRk/ahLNjNvthrP3C3Y71VN+luCSn
3hjguGmQfy3G9lrrQhIFejps3eDHdBjDW5rM/jGnxZ3OqlmOaMrfOReApkrKtXZ+stYDzQ8bh86a
SSUbBgKTElUnw3G+S3IswynpVlWuBsnhCARZQGJRz03U+v2RP4cXMyngzcRZXV8FfnFe1CdQqpyO
nl4H1JUgIpNTWoZuE3ZURchr74SCMnmem0UyWNB48yYaGZywNmjuQMC5sUU7xHOpvAs/6JtF205m
6Vd2vi1RgRa5skAAJi4L4aO4mtJZiilxJ5OB0GOm0h2WA10HfFqUNDRHTIy3WTGayEP6QmF0qjXP
ZW3g4JN6kCMN4bOoP0VZk1SSe0B3mgwvK4djTHgqsdfGnS035YTek3BcDCNzC0aKbQD0ymH1Ac8V
lDPA8uLR86LeprcVqD6yHEuQlsOgXqjM35QB/gCzG0Imlj7OyJ6M2Vifloov/EodlyBrEo3O5qmL
Esvfoco20VRikHZmqDuGyV5A++aKVOwWkWFBK5pKlNg7rfKHsqqBLs5iU7TeUTKSrWj8Fff0E1FV
FZNCXBVYvUMmwxLlUybbss1lONe3KR/uvJDOEdTUi8SZjRhLGleKGslMthVQm4Pgm5yAwhzD9w+2
YI+SIhsLGcxQ8UZkGKEySZjmR+lUg6nVXN4UHbQXessTB4Rp6uI84OUmxxVoeZjWRayTZCkUKo5g
XrtahUK7KCtLt6x5Xn3wCq+Gcz/0h8kwTFGlg2wF1X+5Ujactv6ARDxA2VjWsI8sn9UC6nJz0Y1u
iJWzxaILCi19baHjo3QR+TZLZFenaMHDKV3jTt1nEyvWlV92j1CeDnOUNtW7WWf4GiqENOJt4S4o
9sTp2GdD1JdltQimLl8myVDEQB1xXKH6Q5NBjyb1yAwfRri3YK3xCDgdnJ6k8o+ECfw7O1cNVGai
LZZzkqRSuZ7RiGQVGiXskX+UAvfY+KES0jlhH8LSnrhsCG7dMOMuhowCjQlsHDvss2Q67EwuDgvd
97FQCq2DWqXv9Fx2J5y5S9AgzBijGtcg2k88rlGSR8xAr8pArlhlYooInQfo1lAnWRlOJwaXtw3P
Rmm0ne9damBR051WViSxy0KTRTYjtYRWpLfUxnOrDBT6GPytWSAwYDEpIBfc2FOSdGzBadIBHwvK
nbBq0CUwq2FlgfktzATtgKrZqfP1MYbGtvWrZZ/hU+EVdJmgYh3Y4mMjxBVl/S0o+L1EM+xWw9KT
IKG3VepDigy2rHfXDUk4bCh8SKchDYqGbF1W3mnXBTEN2SYpyTvoqkNPMWzOVJZNcY1ZKWdUkqWu
SBjPhGg5Kfugg+Quwd5druDNCDYxSAQWTO/x0jYCcg5TK1sSu0TdNuftdZXa09ADAj5Z+oF63dL2
3aVfhHQxl+y2E+KxS0y/dBXdlJgsZ1ZFrBawub7fxyoVZ8zNicy9/CMxSezNw3hC+mbt/OqppbDX
0EXc9Ka/5qHmsjG4OR1ccVFTlkgc8EraSTzVaX4yZ91xNrl348BG2efp9dD6Q5SPDOJQ2zQxzrxz
zYZd16zKD2cNGzPX3Qa6Ux87BYo1ReKJFcNtTlS29CYVJzXEA+KyI0thA8qxWcApOHdNdW67sVvU
NYXNtmrdJf4gOyAmgnVHXqY/zkV35rIcFo/ZamIs6uZwBV1tYBveOwdUvu71otPVjcWzWNRDm0IO
8bdeYFPZk+yYdT44ukX9qhqha1d69Bgiqgf7iU7QwLsF6CtqqSw0BHqmK5mT+QQUcIgI2UdLzlo7
3jc496TQ3SB9H0cW0+uhA4Vd6fOide+BkBioirIJOg3uSSkPH80sPxmpaKBRCBywQv4WDv97IuxV
hXW3dkF1ueu2qDk96kZ21AS4hOYNi5sW37gseKfqvohY2MQG2ulx0c2PiuLHjIOgRFt765v0WufA
ZWg1wWQEDSVtMPQ8y5vG6+9AJj2xpX8hRrZ2FXC4kPUym8OoLiGcZzwOff8jyPgf6ARifRG4kxrw
cYweZq664y7/oJB55zJ+mQX1sdJkDU2LbUvDjQHZVlYwa6GB3qZZdaWYuBE4PytNlYBwDyMKeLoE
4gh+oaArPEH7Ihjzj6VtHl2ND03q7jWmAUh7zbrAw7K1oAxks11oB2008BDrFz70uwegaN3dbFu6
q6UuNaHQx8f2yK8FVBNJH3mFvcqb/jxX7jYcYFtwl09weFOZ4AF4I81EBFQTdKHArPNUw5ng8z0v
hysSNkvQUD9C2bItknaW0wCCAEZ0nRNgxRm7aYntZReQta2h/atw/hiqoVqQPF1q0IaA13eRpukI
JQR9KrX6YILhA3ZiW4BCHXEMJ4O7BDpGRI69PdJFDyoqd2dFMT9B17qNdQ41ZV8ka0dbFOVCbD03
PhWzDz1S/5rW1dEw9puSNzcddXdF6kA3CGgRuwm9057YwhG/agMQhpIJQxBLwFdmkDJZnT6xHtpR
ECEyyYvgKkP1orMOJnvm9B1VyUcDnXCFgCR0mYkKAamlqZoLrAIe4wBmhgaO4pa0kCf/D3dn1iQn
zm3tP3Q4IRDjLUNONdtVLpdvCI+AhITQAIhff1Z29xuf2/2FO87tuXE4yq4kk0Hae61n7bw2yun6
bhTsu2QeerLYo5KuubrRDl756HN+tb2bMBo/CJNFJXYEW8KBoZVGLVG5HkQA9tmgktzych9CeRlx
Fo5iCmRDaMzLbgcUQlfAN+gjsYkVtnJkgmQyi0sfr3vJN/rYrdhkUuPqtF99kwp92aeir9eCukon
fdwsgz6NGQgM1AV3xPnveU5vQpO/oUx7mHRyG+WAXUR36iMpyiTWtdBBdlL9YquOhu+N2X7kDK5d
t0AkwBmM8NF7294lkR0eYhGlVYQOu5Ir7LuVxKIUO3kFdzCWUiossZp/Xlp+Pxm4lekYSFBVEavU
mnyhi3g3Rahb3Jy/ZBSYlPN+bFTqvs2xwzklDmRAJt/bbJ8q0kNsjdGr1wOz3/iI85cGKBmoQUXK
HNaRZFWoBUa5oZifQOSMWXYed/oM0mw45+0sXi2E6rMLV5jpoS3qcWDkdc6Xdz7uaWkXiyXWiwNZ
xP2soZR1qP/KaUZ3Tqb1JVDtfh8lWXeYrdgrLWJ2l44ix76S9ShX3ZiN5yLqXBnMxXiQaYh7pI2+
tRNWhBTn84Yuc4TVhfqKGM+eA5KI27wz000xRTuKtH5kohZTN0RVv+72dRYh5PfMe7zSjP1Nl9EK
T1HCFITbqGcssqNK6TkcWPth4st47uyQ3xTDGpaz4WhU+i2AE7s6SaH+JPRCd/Supcu9LsUExb5q
VZHWHJxJmaWZQsmOD0WHsDvgAn7UmbWVMu55HJPPaUpLR2dcF8f55xX+yL3psKQRi0IvJVmBPTY4
kbz3tTd4BMKCP2vFpnLpM1JCcQvRu9GkDPfwKfcB1v6kfR1bKBNh2J3z/Il3HiVAtN/CRdDVKFR4
bzSqBriTYEsYWxo+oHXYCEGJ3Ks7NPK81JS0cE8XdO0JxE7Vdm+Zn9YmgJiMZ3v4LKf+RyuEfdjb
GTp3Rn5sLPnGRPQAvievUXge3bp8VVhdNjtALhVmrVSByn5OTNf0Sf+2TjCMEkOwTLXTTZLCWpgS
MVd0piuWi/BWe1v52YGyyAsgdftUzyKaD1nXiXPWduoNjktS2oJ934VDLVLo+DBnaCsWrNEXteJz
OG3m8x4mP/BwJJClGLt0nRrPfaC3o/SWvC0MF6OId97kZt0BtUXbI5y27bSL/ojGHsTMkMAOJxAX
xgLQlzVloBKse3tXxRa/ZuNvUdZmhyxdhyMz2P4kV7e5IHe5zfSDiuL1FJD4sozdOyO679fGPfQ6
qLYJ/nUuwzey5Ek1+S6rmcvCV9KBUYKfI2oe7meJBvmQbamuOECgB1WgMgzRghw7UC0WgF9v8YZQ
JMD2RxkRLmEZYikr7DrVcrcJuhgD+nDKIHMX0w7sMfeV6vL9Npo+dSkqtg39+yZxa3X8M6z78YAr
NlR4bD+FMVbHOIyeA0nDY+ZnKEm7D8t9e8N9j+0qTz5OmWnLFCXawaQ9tNy5LcpxGD/vV74sE+0x
c5/6oDBVsaY/bAbGiS+KwEWap4NKvKvCwRzhKFwlUnO2PlgrN7HkzrMUvErA6jnOgwob+1IpLdDb
0qxqt3kiWHoVekuqKrPmvGKT4LWLfX97lVsqPPT2AIKMN8EWQdlpQyAVfc+rUGz2ZYj39ilX63qR
Vo03Sz9vj0XEAE+6xF7I6i4izKsdLfTdFCXxnRfF/KBYNjZ4Xr8X4UwbYRZTB1zUC53epgWgggpV
JUn2wrMkLTVYB6M87tldQ28O/GHNcbRi2s67QKk17kCGPJzOTIRb1fPsWea2aPyIosGKrTJ9wKtx
QAeQxxezJknZBkV2sjb0d7TXtCx2ax5apSx0yC70JZvl8sIyE74neuqaneWu6Ux3ynhLji7ytplV
vz16oQQtY3A8wGOyBohbex7ipagsL0hTXHnGXKO3HwK6XKSwrI6ilqIYLxZWwZ95iphzz7MPzAGg
0Sl3Ek4itzXkh/gMwPYuc+SWqFmctx04kXAfRtiqlXSfAgYjmUZWNBl1Q31tOC/TnCyXJF1drVJg
szA9v4QRVlUwHsEHPQwPubqMkx1PvCM7OMC+OHZ5W5GQosqeIo8qGn1HC3akkVfYk41te59S1ixC
ZI30TjUdARkWeBajn3IALTFvr7ZrcWNbb09+C2KUvz66rqtTqTTBjd+6/SBpsNxvof0yb9FSkRG1
3qYCQCbc4XhUhM0kh5eNDP1VYFyrjG6oDHLnLiYLD+sKiNJ5gs7wo0ukqVv0aWcPfQygak+bPYfR
LItCfV7NHgMh0bbpu+CVye27VtjRNxMOtRrzsu1B0/V4mzX8bFIuNgGpl/7oTZceljbrwJ6R5YRd
4Gs0WVoRpo68F+ldkbipicY+++qnSN0HLhxPaV/os/FOnqUteLUr9a6VEXuUc/huZrm/hWHUo/IN
z8UeZCVYpfhpU6GtmAnMMcMr1sbNb20QZ0cyduhV7KpqQrbxbpK4A8Mp9HWgRtyp449oGG+5Svcy
ykAydP2/Kv7/kJ+BZWQE4aw4uVIT8S92rYsN77Ff6DKd9q9BlzWrLJZ6ikcscW3+/Hux+1dnA3gI
xh1ioA7oEAS7f/WxcnCvfE+DGQ1Nd8iK+H4VWcVC8riuN5sw501t79zwHwfnr7TC48/o/c/Ezc8A
zv9l3ufrz/Ma/xOwuyYMoJT/dH3+wfr8J2Ly/0ifP37hr+hEjglHuAQYcvTH2KmrHP8n5XPNuSbI
QWRQAeDepFe45T+UT/bfAL+Rs4BzcA32p7gBzJ/ZCZr8NyYrYM5bStICgEIR/28on6vW/5Npglw0
xVSmBBOBCElwS/1imlwLnN0WeVT2g11vYFp9Tos1rEYb0dMeMVP1MB/vfjo5f91EP+c1QtyrvxwW
PEOWIOGIGDy0guhXKzCKBddxaAkqOWv2F7XmTJ5FkAPGL1pWuHpZDEtvp9Yrdc9YPmUP+4pFq+Rx
LOcbJgPIIrSFqnigi85p02KZg/lE9mE/I/2gG4Vz+y3sorCtGe/0WE26L6YDcHKIymCWCT2pQs/q
QswgpjqhTMkmm0Hzc85beqO4QMPKVKReu875b8HCKHAnlId1x0kxl21mlo8LR+t9WOMBdWVU9Kt+
ZJ6o9yljHLLeClPnEhapRcdlxpaiTSnij0ng9u4IYAolNHIRq4OyBieRNqag+AySDWFUzhAkWAU8
JaBQgD1fWbVxiCt1uOshu+lhJuixttmo4RFrHa9n24pNvDPF0Eb11C3FUYTOQRkIw4eo63K4AJhg
9yZQsQTz1qNU2Lv1Tg1GHnqdLmmZogf9KKQwcZlMJp4e2zWbxGEcpy14byj1tLGgq8dbyIUkKnOU
WOwY9iF/Qxgjfd1I0DYy0im0CnTTb7nK9QOR+frFmRj8VpLwvK1bCDC0mdahUFUIfUp8IWBZocfM
AHHKkfY9gx8QodaxgYjCE+EBfq5pX9QuECoph5nwrNx9t3ZVG9H36DkzxFTkiLKrTTvbdCq2ze7W
kYLt5MXsHgfvl+W9ETmO2aZifiMJiop09l6iFP2jBd+y/cIGO91zY4L4kk9ieEY1Gw4HBhZUNt60
7CsRds7LbZiTAbjlGKXHjVqlq3nfY6JKLyTXCBg5QYCodJFqnzQLlvVbTvUW0ktRzEzuQAB2oi5w
FMV0sDG8qQqkGDOPgkwKhTfDX3kQ49pDFYnNwQ5jBGEGftY0PeDQfmYH3bYSZWRWtPqRm5DyR2g1
lh9bLzYlq2iTPTtaS3F/hYkg5mmbkRkBuuYniVZ7BY64PpLZSUQ3VNSPtwlue9yFKb/+b7QWxkEg
+euH+R4Oy2lDMcprhFXwyu2+ZRmvNc9TQ6vxWrrvZQirfdnroZCdOye8zdJPcRd0aBI7kZqDytI+
eNVzj7O29wvuZjrs6m0ZlpQ2wbxi2/Srw6eWFFg4PAKVP0klUc24xczmzSdbjIxVOkwQnimCBWue
2Q1CAsjzSi4xfj9w2pLjlG0hf0H1i0eFqM2zKoYxyz5kttf8cU1jJZ4x7liYBkg41g1rQPg2EJ+G
AcYJM89DPAcIWHjGfD17mmdfIWcxZIT0qMmxNVP6zZpg+DHqsHhno0klb73M95K5KbSHJAwvnIf6
AMQ6/0BZzIvDmpj4uUNE4H5yIbmb/XgCjFzOaDQ3EkEDmDWK2sXHaJbAzRuoGZGLS9m1DMxV6g57
l7xQz5dT0uFaWeQw6Dx2lV1c9lh00/g4A++pHAwfAp9o2G4oD9sPy5473fAoGLInQC/Pkoof89RC
pJ2GLUHBZMOz2xdZlHJwOP0o7XusxmM1F/H6XoZYCcchmr5FArE1vpH0aZzEiW+DRsebvC6sGCD9
9HHt9vCDyqfvAhf6LpstxMI4PCEKY45+Vi1YfvdFWvFAMZmuieza16QN3gdAJMrVZB72Cq5M4efS
Bvl80b6o52B7WREkUODIDwZCapUPa3a3mBYBn2U5OvBngR9CsGnhUKZuus+kxMoKWlttECbhpLH+
Q46cAPoqhD+6yDYQ+tuSs0F9hMlPK84/yNjf5BjTguq9u7g9P6akny821TVMrfjsi/kwIv+0RzBe
4hibAXX7TTeZ8dDBf0RWZ8QdQiH32Kug7Ng77F5rrSc8rl0sLpHCEsr2/IBlKnndM/9MxxTYKOnm
H5lxp+QKlg3Tftu2yye1A2DXMkGCCv4ENEdgDCFfgcQXWpedo0c3pOVe5DWdXN1F9BsGYZ8DFNFy
iCD6GOHfWo5YJuJtuCz9SlCbE3lQYXAbse6ZFuyAvX6Hm+PBom8aAZ02F3Nc+4GhCV33Ht7LQvMn
gIBBUlI738Vdeum4LO5dmwBmAIzfC9w9beFelyV7IqyHQ25A9BcQ2HMJEgmBrGhosVRvSA90MTt2
yrOG8sifw8R/xNK5ViThBw2MbXtKDDalgMvhHKjiC1sMpD54MwhwxMs1h0mwFpZ4jtanIt8gImCd
aZJ1fAr1ji68s2QutTV2qbbcy8+rBY0H4SETQa02WODDniDbyaA0Q2oc1+MSyuS0ypS9eNKuAm+y
Q4Au1OsANyHtPhZ+7/AU7AbCXugGVfcRID3dbupZgi35XMyi+1QESqVVmumCN6FXt1gl/IM2StbT
mOQfM6gnF2g38nPfGg1Hu/d77QTjtvGw5Nymu7rL4Id2KYeUqBlVrHFzlD8b5QJW9mwFltHucdCY
tZiaFnvDXd/xqyXQ7V1NtsW8bb0NT5r02SeVRnMzYTrQE0eliC2BL8sh3Xz64MLiM0nmscm7AAI8
kj8jP0KAm9IvCS9seFsgKQZ13HUdwkEoDJB7yhd1VOkCjse6tOr2oH+Yw277UcxDVBeAHGZoQsHw
muRqr3jUsrSa9cS72oVQzaBozNHQxC1Nl9qkLaDYiIweFxzl2ytho70XA0ilSkY9yQ8SWMFTJ+y2
1gGR+NDR2gZ1h87uXgDJQXmldHZ0C3pvs4BsEEFojvDEsi8FskmnnazkknOeAQLpaKONtfXY9Wys
0k14bIFsQ9riahrPJIUgiHv0KYNCJGEo7hRKesDnO6C/IF76BXAx3An4IZrP70E+7Cc0qnAb8nYK
z2TYolqFBv2i77rla5gn/kgNCz/OCjAHVr9x3CsZb9BX5AjnDjRJ/NE4sFdcOBsdugViUynmgXzI
1uI4FwmDjTDbUxtrcSZwp1mpAywvk2mTCp5MfBeC+wYrJab3OVCSARtPbUArjSVZzIk7JZH3zAlg
0PRosAQek+7qF2kahM/atAjBCS2ruZWq2udtPSK+TZ+GERHRGGvlyc4ROw90Gg8tinSsfENSKmx9
N9kc6KN0tEBhA6TDaidLOvD0aUFdDX8SYUTZzemNTZIfG7rssxqv6y2U9RZWJtKhDRPZVEDV68I7
xh25wLHY73u03ggnF2wg4BKF+DrnQHkbZhZ5zotF3u9bcXCThjLHteRVvzsYv5panr2zgd77Cqpg
ewyD3db5xIIvfjSgK7RBejYpIJ6CTCvaU7aEyIheNYoiEGO163S6MZkg1abW/ju2T4P0tQVqm62b
vvgeDUSOJByYijUuBYKNT1h6kJDBfpMce6I8atxeu9MeLuNxCXaXQyMfdG1pxkqYWdulHXlwYNFu
XyyFPFNxFvgTM4Td2A5in4hW+lagqZm+xwDRIEXatHA3S7rbB26K9YPC9zHEByXSVCM7FYD+91lr
3+fLnN9RnYUoXcblHbpHQJ0QQNYjaRc0ZPnWTSUMLizTHjE0oPbEbM8rCRcENF3e/0jFNcbKhI8+
dVmYVEanHa+IL2g1x1qtBxeMIXQlwB1HJbvcwZ3M83qZBa9mRAe/qDVS7FDwHniVTqPtIV2DnF54
l8NlSm0yguGBm5jdmD15Gu3eJ+XGYQwf9aKzSx9S8QysPYbmKczFcbpBuBsZBLKcNWPGvqoZAe96
tyHA5KkAwYNDzU/B5tcLS2RbFppeESYrAcDxLgDyvoaHPTYtrygSbOUUzOCxo8EzX7l26WB/obLp
HnpcfoQFVZpXnqElByHdA82KZzEcI5dFdYs784RBBZ/NMvl3A2LFHNoYMwm+uwJeRgzt9W5tZXC2
WKlvXe/6yi3DB1CEww1W9fAmF3sCBkKHpcaqeSzyOTosLmnvYqziD8kqswZGW4A9vxteknWWVQac
rJl81N8taKdrxF3jr7nb1WuSEoP0yLg8BaAyjnLKXxgd5zPxAEaTRMgXvc3msKttgCDXmWMQS8TB
o0hj4kDiVc2lmzG8gEBHV3m03nELNKH3BZmaaRhQ1O+4m122YnGat3f7sqXHRBKUGMM097rux9a4
GzDkuun9vNQUaSBVDtjsjxColzORC7W3pG8DRNMpmiKZWl7hkQlOs1inA9VyK4EUpQoHHVAMqkJN
Q0XdlHxITR5XrUSPzTo8tdCwI2ziu7l2kCCsWkBlR27D7rHd0vQg4ii6Qz47+9C1fv/BiiDTpSVk
fxBEP6BZNEU14902xbjEFVnGcClBXnE4OYErkJJBWRikdiI3eS4ZNpw8xtXCRAM96P2d1SyprUQV
f0RolT+m2YQMQRB3HP/VKixgXVJ0tMSgy/7iRrhAlQaF10Qzs9XajsO3ecKcAeFidfD9EOvDKuBx
HOSMMF81JdH1hkRLebNma4ZwNdrI28DK7OwNPLg5HeETTHjk44jEX1Lvkvd+9TtcYJPykjiYFcsA
m6ABIhhFECYlUua9zpeuYfBjEI6l3Svt+PyWjB2Cljqm70KEnJvEd+05gud5kYpQ3JBmFM9uNVdc
UG6xr3Y+FT8SLEXPhGTfRbdh11061Lt9ZBZa4coXSQnUKXr1ANSHMmKKftXEZjW12OBQBozoNbd+
Qy9qubrp94ifjR6WAzKTs0BaIUcAaSZdFYBLQRzL2OmAI/cVH0JRRxZUUawdrYPEmVdsbuJsVk3v
3b7Zkw7myZdAZBUMuVWO7wvW8buRjsOzSD2/jz3gxAX5ZZz9HCHGdbq0TPPDTP0WNghvA05IscZj
oyCcfRvNCBpoBEL11TvKP48iELiwPvsCPHS7qEQpBJ7kdCaIXyVNhhxxWBqOoBj24m59srrNBPyY
TGxnt4TJ+z1bo+WkIitfEfKMgTpgHbtdOcEIAnTOAxo+FFM33M8Ecd3RFqR2fODHaO4BuXrLhycW
of1pWuAQnzDEY3QV9BnR19GuTAemmMFFyBDbCg9wALIvq8rX+ZYnKwiV3O8bPYODlZ9H6efPJBA7
tH1ovuUG8kHjMUJdirMH2/BuBaPbVQuisfEN5349CJb3r32qUPxgDyX7SaPi/IHiDF79lPUgbIMh
GO4iQzpXI/6iHzb4B29QogisHqTAbrKBtnCls2fs35iuQVYzfVtdRvpKyWJOcGd585nHRXRZe4nW
u/1Dy0rGBX8XRMmv2BeAEaxBkD2By18Q4Bepfhm4Y1Cresr6aoa8gkAzzKjKDmq5BDlyB0BF1+fB
BlkTdBpigG0TTNBwKh8vbAxFWCHzhWCemqAiJEEboklqlwDCwrYqOp4dzeXrkkYiAR8cQkqDoQQZ
gPt+65owMwhsFZaOfb0NOf5EeniAJtEjrFBZEQ6ftnjEDqPdBNmhLySEp1z00VZFOgkV1j8Oi2GW
SfAFv42qH9MtcjRpo3qzfdDeSKOA1pYB44rDt9J4EZVgj6qDbibLYVRZfM31mLGJjYhf8tDsYARn
/Dc8lBR3b7HseIioYOK6ZeHn7A+RKbkKJdEgKMzzDm6x7HwJWD0az0ObECR4+KqxXZdpKxzBGAWI
DPtpNNHGB/hji5oeRMdwMqKQ7cSXPVL94mYslhW0ivIrNCawQAEsXTFxZPQ30ZlHsK04/b7Y1BuY
OJwrRQu8xJq3+DOEqy5uIFCT6YVG0kQIHcV0fEHeBNdfI+VgT7YHw9JgeIfHG9xWTIu4M8hYzV+E
RNi1ES3k1L90G4hVOEmRZdB9nNCwaXoWDEkt56ydmkLQlZ3IGpCtShPHtqetndVbkFC8QJQwnKY/
hRyqUDDfBEGfmMNqCK5Bqjp8uBS8HBTUaZ15Y5IuTAHP7TP0rVUXOFEgmfCRrKF4fYvrBJlVKTk9
BCHB9YeqFoqbWc/CvI0ZdO6yAx0yvZDIjdsT1suOHQ0irPwuiDVuyh6dOr8TfotZUvmcOX4fYu0R
t0Bl3Ssqf2M/yHRr9UtoyK4O65RN1x2ta+3RkTibYdkpvJowO96oXqdkvMfQJbwrfH+PS8/Q/AJ4
l8L6Cnu6kfdMGywpC97DdpNv/VRAxKLQ6PKUtnGFaUfSNUM64SMCNMbbjyK3IuqqdIdvGkombBqx
uA0AEZRab/GHYcsjtKk5O4kkPHCZ7eI5bpc1Lf+LRL2EthYn5YTHEm4h8e2O3Q7zCB7iVYbTOZ9M
8vZ7p+BXT40gPYbsDMItmC+F5/DXFM3aRQUZKO7aiM4PcgOyAjP6GjAoSKaHAw2dsP8SkIj+cVD8
LsbCpkmIShBD+n/J1KCahhGD6qlMs0C9QapbSNXibviu0d/VkduTS+zNPJf5ch15MzoZBAcPlQUO
JZ+fxlUAri8WkjQsAuMpNyIOns7Jp3nNLWYY9St643lX2O29pVKic7H5S5wGy/sMkcYD3PzwYqcA
THKRImb4L3md69v/yfHBqbyGoZB+yxGSoX98FcTPyaQ9iGChrvq6EnT9jQx7e4YbOteGJtujXuP1
jmarBL7Qzf9iWv7zxIaYGI7vmoKeQK++E97ZT5moGY/aMkiPKRQsQmXJx/QMibj/3icKHUQBu4n9
y7W8Dn3/5cOias2LLLm6b6AXf0khAhwwbhHQkbQY2/s9XuSMhGZx2dieqBJoSH4r+Jw9BAnmzshc
FyXEetNVxOUmOAR2AmIFgzxy//LG/r/pyDyDwQdrMIfl/PdTIWcd8Rk7ejm24HtyIbZH1l+ZLU0Y
ioPfP0XXp+TvVzwPYwKfmCJH/M8sGpIa6TSZa9K6EOiuekTlHWZtdPH598f59UPB5oOpliF9hTur
wGn/+4fyy46sF80mPJwG0jqBWDQCSUZOADO7JuwNvz/crzcyDofpB2lEYYdC9P81xiQxOkRiPQIl
8cfGM2wDjAbvoQId85Zj0R+Nv6pQ2BigIoNOyerfv4Ew/sdbwD0FBzeKE/in6Z///tMdPawRshkw
gZAZsbN77c24Bw2LY4ukDyyXB9Qc8dIEplOwBnrD39p9nAKIPDMmorhME6iDpINkYuEggrPrJ8Ac
MstVYyOediXN2cCq1lLMC4q3Fml6brF+VHO3DmgydmR3N8rWDB1x7ydovzJDIppMETmpTgV9nTiL
tf9PDyZZLDZamAbXIjSm8JPAvkgk21HeskoEm0ESyMfDjUQlG93DdUgVKI/U+5MeLbGP47rhIiIP
Hk4vaC6wocKmgRU4A7aCU7UQvHAurwiKca0UB9Ao1613bfHnhDkOvOFTm9zMGc2eusLjp3OSASTS
K80QBsCKFx5Xklx3YgSfsL0vVxQJwwaHo6UWlxLrWve5U5tqDwML84vQBkpwbDN3y3Je/CC0x1aJ
czygBmhhKVycTdv2VRYtcCgMPus/7NruT1ngLTbTCCOSEM5oYUFFkN7H20ErbOiITaEIsXmw7ac+
QYT5ezLGKKMB3Lrg/cZoazFeZ8F2b1xSQJ1QlIX1tOcDplEhvjTe0gFSUhPts/RlDMIKM3Y0sO6a
I6pqDhBqhmOwMZzLFs7NfmpNF9gzICts0AJDWGDe/VGPJDMvhss2xcF2GKiFlmrktpETguFE3GzZ
KlLM5JuhX7vCqxmM0fUV3BDjIA5mDKsnswLs2bphKE4w8v44CRk+dAbPW+OmQQb3dkeRz6pVLL15
tFuh3szOLIwatbWQmlcMTkyK7DWiGncNIzA2QMTN9621UjSt4i0s/CD/3PLtzjAJWyEFKH0fpjE6
yNEwH1z+rNK2lWH8n2VLDG52EXUMafNHOPHoyXc8jJGRzuKkboXcxwv6JkDKv39YfyEOojDFUoES
qoBlhzRdGP19cSpSDP6ioYzKwQyo6cF4Z0/4jFinkKXBtLNw7pE8cTiBvz/ur4tvmCLHhC/CwPEj
lBO/VhPRigYRaW6Y22OB9b0LoC2DCvLbvwwr+HVzDfEddCnqJQxKwSHz6zfT/Ly5wnvqMcMASoiM
c3aD8ZXpjof3avGOUr8t3YBw3e8/2XU5/3lbAbgADS3EgXPMXAHQ8fcjQspF9IhNoLVpkH3oi1B8
xygTPZ96VoBQxTA59MrjTkh+0+7h9NHiMfzx+7fwjx0HE3KALWC43nWIDuKsf38LmLvINsHhvu79
gASZb8F/dRuASI/gQvP7Y/3jBsKxEpxjpMlBY4TZtdT4aa3vXSdjHWcIc+4TR7CwHWZgiyN+UCyT
KjOdb9/+xBv+98dNkUxLYwwJwgicX467Fz4KpAC4RtZ8e5w8miMoeNlTGIXgSmjiv4nO4876/VHx
QP5yeRHVj4EkJZjcipIxpr9e3n6SqUGMBCWJHR8IMebiY6CcJfejVE0UwwkfMr79SIYp/JYEdhmr
iOXms+npYJsg9/M3DHbTUQNeJLnhcPZ8rf6HvDNbjhw5l/SrzAtAhi2w3AK5J5NM7mTdwMhagMAO
BPanPx+6pJmubkk9smM2dsxGl6UuFgkiY/Hf/fPIz+/dYrCe69ItiD+iOgbYPdMXn3nwRyFNvSOw
6HncflHd2AGHGYFRSrAbZjwMFOyuzvNU+tOJMkxRbczRnz8sMaiGOIDWpDcsmox+Gqf6HLtIa/aL
YU5H/BGld50Ml11klm0s3yrfK3BaJ3YDbp2IgVtYe/e3a6/sifptOq8mNk5GwI2OHVpV/903O1YH
FXlLfRoJibqMucpBO2B6YTFNIKOROenJajEtXq/vPo5pdtffRB/N4rh/KbiCe1d7mPkKcV7L8lbv
qughc2ODweoydnpx6p0IHJ/yuhoHT18UXEVNVfA1y6Qy2c/85RorC4AjbymGkaXmX8qZ+13AiRTe
Ti4260s5ptqdYkT/OP0m0JCpWIh8xcu3tCtX5Uv6OuH8ouMHwSqDFowXdOOn3rQXWQ7J0irx1hjl
8CPPLVHiDBli9uPZ01WoXNahGyVSlGSR2d2mbuvePlR1OaM8arj9ZVKW7m4m2niYlth6U7UcX4TH
hg9x0xH1SasscS7b2I7DOUk9uS19wJhtur7aHY64AwNkzwklxEFUiNSG/ONN49CeVbZgECNUcv65
VAtUu5YPRqRlGNxXrSa1Zane62Rcf1W+x1Zdk7NYDj//eyY0XnzWwVd5N7JrPfvGRUp8m0RlQXVx
pvrQzcualABX+K4xN3mC8ADoUrP1aPmCNSXjwqSRjhtqrUHN5vS5F7MvduPsj90u96eoCPWl76NL
WiIM79qiU80WI0ZRXOSogDXlk2MTuMdko0FNErzMPy0oSzvzLROujeu9U3goyfnMjoYsXSdAlPiM
FEzG1l9u2kprCWunrfxzNU/T/t9/8v/8uYfijI9VxwzoGBgUf13nSjxxfjelRGx8xI8AITEj49jV
S/n52z/0/8xM+j+UC4eN5XcP/E9e0f/dgPF/zKIrFu63v/V3wyjYel4r4DlcWHUdZe0fhlGD7jNw
VNScC3oHXGvVQ/5uGF3Zb2DhHFq3THqHOOP8Yhj1DdvElCzMtVbC+G8YRsFF2Lqng9Q3BdZULpa/
vh51LAoO0xJdo8/mbUk8KWCJZhFSkDC+VfiutqUis/+7Z3T9ear4vWX0z2cNm38MDhx2UWc9yv36
r0KonXIt86Dy8HTguUTS3ueZPaBaLlA87faAZwQniCibY5Waf7Ub/vmf54zD2dEH7aQbQv+DJMTA
Z+yGmTU65rMXlostLna5eqrmsX4qPL3bS8P3zlrEbL/q3L/0lq9O4D+ctTh5ALDxOcPp3p9Or3Ad
RCEivwuaIvK3TYeuVK/RONeVriJf4/dHTvpWaKqyfvJy7lqBUQ84aZTIILyV5lZlVXc1R/sTfwKD
rLFhzNc32s/P9L/keJnmn75RDoV4jyiFQ7WjafTXX9TQuMJlj+dywcK3iXs3fYSsLskhu5g8AENU
d/MEuTKEqWsduTE0z4PdxUBfq+W+7psf/F37ykVO3iZdLW+FREnFKpWEvP0C1NX4Dl4OCSnT+hs5
e/FfCDPmemT89VS7lgYLnVOeB9Bm/TD//pjXJIM/uV1sBKLPwXQq3QjMYkyDXtPBqZvZVucaM+Sa
JP1j3/ZuuU+RyojdgVsAcsUPpjN706JG7lXb9kEUV7AFZiJFMfT1Ys4/GIRO53//8TD+2Xftorxg
BqA4iVnmr9+1wx40NRhqwbtneBVr95NYeb3zHUTGtMhx07XgZ4usDr2insNBfk8NMOR/8V2sz+YP
z451hmULBdVbdbdfv4sondCdJ44aViKGsKuLAiJF/NolNi6YztilEaIbh52Ma2tC5smaz/04TwET
32k7lZH2xa/yY1rqxl88n3/yWq4XBThJJrcV508XBWL64F8bzuol16BY4cWq3JqDl6ZObpl8zrgO
9v3E9uyW7WO85gwrbxGfhcOQigg2x+P7khTdTnNAF45jUx16RKd7t2JqWDbyU8Nqupm8tvmL1/G3
a+kfHqltIBLSjMEVB5rVr4+0TvN0QPzAzdeY32ZHvWfVgsEumy2IstNtJQm5mk7xXPWW3DrlfM3b
ASiGLv7iemn9Separz/recBa6x7+dP1pBFZNY+AJDl4m92XRPzLPuseBwaiAc7qXxggkGJ1Sw/6B
f0wGi5stO71t3jBdfh/G/oFFnMOyg/8w1ssJAx/zYc/gUZN0WoIoImGLIevFkNm3QmEl82TEOB0Y
zi4p3GQ7aMUNChymNatyD0WefzL/ZZ3h8e9cMAdB163gTq0BYiluyzX1+e9f73/6CBwAq/DxgPH/
6SY2uXaDpiO4bXrY0lKnuS7g+NUgRdiM5km3Bu2eecyNHiUMJmftgAGOn4BbSdD1K+t9pI2hKHcc
hY3tMAFC09NPKMnEpOqnZlE/fIYxC0gZuZQvLPabuG6cwDeLrdEOX+Tg3vlW9rBE/aWe9X02ZXaA
yp+EZsmy41vmvU4MawcdXL/59z85F+o/fLJ/XgZJqRDyRuv842VwUaIGyMllEJCHeKTZTW3rHsT0
4JOCHWticE3UlT9S6YpnKdKPCds2q95q97N0zBxgsTdagiXIaXXNDoxO/DCT3gxLjg47fXRX56Gw
jrEVpQOqoIGwhdV6A3nU3WXULD4ybhLnYeDPwJE8Gvwn+ywmoo7TpP9W2dIIycVNO5VK7eTX6Rfs
PNHOSC0fGZpqjSV9ZPwQ+P7g3mB5jreWk2GqW/OQpSSrasUJtBqjvxjkSJm/EwXvVLLViAq+gNAc
DiRWwMaURXpjtvNW2SWRd2DTO+AgjPH6zL/hitkEzF7BpPp9uTPs0ca8kUVnJ1HL1ip7G8DRFO+w
ueKNH+x16l7v2q4XB/TZdOM2awZvKuu7rnXA/ueetpEG2m5cc1vynWg+DHKaHz2rJ3xMgDs0pvpx
tP27oWprXKeVtbWd1LiJLC7pKIRwIoze284VMVBWxeZYt/2+5n87125FOPK18Z4uYWfFh2kGtTVM
+a1dUxSyQMMKMwbEX2dDQOypTBsoCPMCR7o5jqY1hF/zjYpqmK761IkjBxCDVhFHPMYePQoVRvKd
lkbu93HMfvuBrGOkL99d4Ec/xsHEyGcl9VZ1pn1sTX8mlF9Ak9XNY4VCHEwFP3YD52ObZL0W2Fra
gl/LOWXhQIbWlg8HwpbFDvU0YZ66YNbJ2m7jGkPzikxDTlmirycC6F9XNPO3trH1N1pEruAA5tOE
Ego3OIncKRADzrg24xBbSwCqZE+qjJtrlr8qJxcHxVH7ZqDHY2v1MAKitiXm24xtTDjYqrYYH/03
c87MRxwdXzV8OG7ALT27VaPjfvbJSg1dNAkf2JLlbu5kd+f3ESTMuoMQaoEGeyYxLjZzOwAdsaet
2Q/TPu893NNxPG4KBo491tHW2iSea22spiFmJKN8k7uNvMkHR6nAHg272XjsnPgD+y49+KtGwirZ
S5cDV814iezZqdU6cVMAJbwWcIJCg4YYAvDrcb3vFdYoxXGB6FL1mFpps9WFKI8wpmERmcNdvEzC
ISuTr8JprIBZWky7340Fm1hbc22d9QYDdWHtOvAgoYufjSfpAVccrxbnvtu+ziTTt/QRY1r/wIZn
HWmHAfNflNU5ihyW+LwYgaczk38ajcW9JySaqN2kluVMfC17Y7rzQ++5YAe2yyOEnOMkt9WI5yiA
VCTfslInNu9kHDIppSgfxdDKfW/p3VbvJ1asqE++9WZrvqbTYocl1IaDVuNptDUnv2LsiE9a3b+Q
MBgORqfGe2+wTk5hj3tL4tMgElKNcI3S6CLTdNq69eyGud8tN0m1RBe91oZt2y8MglSljYR8evuN
QRjwI7MT5Yfd5asexJnV3Ju57kim90VioGRkkKmG4ijbpIeWZhvVBiMC71iNjmKdnbqaiXQMVfTF
JBe+Y3xcbdC27S9F2/m7aqGvhNHRiHajsenFaDNJ963lhXzCyVD+4HHwtfyMqRSEpSEC75dZPLqx
uoNtNm2rdVGdpiKSEBOi7ISp1SRq0UUPMQOcPXY78EwmtKeVsoU/2jSHG0p3smOEwafcOPA0eNxW
PG+jqdWw0ta4EbGUDjCHGpPjbjNAytuWacMeEEF6JQvFWgZUi/aSOPXuR6qgHk2ZDbt05lg6Lp51
dKi9WIGd8BGI60zbLCY45wizuqvtRRwS7EAEIBYWnkgOGw7E8XEQcXxRmNHJhjfpESe9sZlaJc6I
aCguVUQSpSPVaBKkMSRBrIDcHBFxELUBLTNil6XpM4TBPKwju/wqU/exjEXNJC/ONg4jEQJK+SbT
HOMoGjJxnrc4aahU6u+tVC6kyuZlm4kOLYpBrPHE3mHSwZT3h9LDiMLQFPM9LMJL71TEslP0zQJz
Wtxu0TC1Z5YS8FVkg55VWVTPq5hHxGv+ak5Q85QJmKsaa/fU8fZfxSLwo1eGDrZH4aNzqv5DwyL0
lHHmc4ICQ1kPy4AYDu/YQkB8pk/iDD1DUAiFgWPaLFqBFu9UIMoWqyE+6PfZcEt4CblzjA15ASdD
dNxgeho2OM/soGKqdWg0sTCdA4kYmlTYPDRLCtZKRMYPbxynq3L66J3fF55zdM3PNLOnh9aNaUtp
hprfvqgEFLs0p40mAHujfyEAimO+zqX8miW6upZLqj0BnuM4azVABKY4zR3sjpH7w7Y6aAiDfmcM
8fyKZZROCcOMojsvc7PkoGqlHguj4eZvzeyofqQ9dGX5rk+a2hgYDKGkOAbpSldcq7q52in+zjBR
ejZtXF06OzFqRNzJb2V7eKqK9cue3jMlxjNL4ZuMXfNATBCvnFq+M1zrwiKbmpvV+4ureJp/pENO
1kxGhzqloUFOrXmxVd18W5beDjUmIM9T766WVosunTSx6o1Xa7y/leGIEKaZF46xXLaGoUdgSIvP
rCs5JMu5+oywZDA6KadtPCxwFaPEfWNeVx4T7jKMNbMQlpS3sRtl3ldkJEEG21vXTQ50aw1bx+jF
X1yk/oR15kLMOGA1cNh8Y3hWf72PkPz3SjNGHVycQezqTp6wBT7LylqbbRotKNxh2rYGrtpEOgDg
EIgvehlP59mc3JPpRfOl58NHi4qCV/Lvj6l/vKLg1eGS5HI9cQy0sT9e3Q1WMtmRfQjqhp0/47p8
cixf3iIjy12d5VrIqAiXZ5aY8c+r7//PWiYjvVWG+tcNF9tiLSH+Xw9V8RGXH7/E5X/+1b/Lmebf
0HxQrn7XZfEz/+7/DVFsHd0RA8cy4gn0gn/k3wUNGGiZ+t87LtZ78Wq7WmsFLVpX6fpDB0OCXCsH
/xM5k1HlH6423BnpQVnrNAzGXK67Klq/m+speJjwAT0bGu64HGkypIRgSd6XhIzKTED3GPnp4+DH
/LGWgbpJSZxWELZCjxPlnvIkdhMKmY4QVJ5zS8HXIWjSt8OjVvBFY8OotvrScEUuzXH80kuzPrg+
+WCwpEO0s7DwPnjjUAcUuOCt0NKj70HYTfwv0WL5xQYE6EIUbZkuGF2vkSfx7izanJ380c858nTw
/5tagbeGDvJV4TE7ljkHA8AiFBfjcV7At/rUl2F2jneOPymM1Jw7kszSbpJIYu4g+RYshWIGXrzT
5jQh7S4s4xROBJqAwOd48mK3CTSbgfI+g+KrYop+AO5koyHRIXmoASRGKghGPCv5RJUbaBC6zp4N
Y8yPaN/R3VSTmhbYILayGXpMV/Z3VX/vEwUD1ar6XTY0A5e5PD7X5Ue8JOM5E+V8ytgxLhw/6drC
Gr318fVuk/44T9Yrk2kwAbI66fX4aIm6P0m34XYgM3sbNXaxXaAJH0vLeUsbR4sCnbHPvsh16yVO
xvuq6s2tThbz1pf9sJWapp+w3rt4jvNxl8m65ruF7FL1pLTCXhYZkzlWVZa15hP4bk1XXmyF2iiw
5mjpmi1lB7uFkyoPZsstiVPaeMORlyuIu5rGtWIkhKHrJdFlVANtFu6hMgbuvcN4AxJgHJBxRX6j
XCmSjRPp/RCYMVgZv4kUZnvExJPbQmYJcEIR7xIeoOjGTq2d4clrj1d/4y7Tc1V2r/N0qU3qCHJ8
piKXxuNYO8mLxNLLm2LgoWd5xyukU33lND8SDpSAmfoTTDEFYwuMkmaPV02Bb9FqKDeTNQ7bJhmR
Jyr7re+8l7ayrD39H81m6oZy0+DuujAw0MNY0/zAIY2GetrpJ7vJDZg/5k1UTkBZ1ezsMgHENZDm
oIVLRQKam2K8MYzo2ukrYSZNR/zmqgUrTSzwEmcF1lSSFuahE51O/F8SAiXD6d01emce8MxSTYiZ
t1/MglcPoO/HjCbOfE4Zt9mg56gErXUckqI6Ybg7juToD4QzpgAKrwvwdL5oY0T4ZbEdtte83sW6
uzK/ptF4oZGOyIThRfe8gX0ws11z3JUzfKpFs+Z7N9aHDTYt8EXeWIGua532PMQU8sV9bn/okREj
DBelflg9DKFjSyy50VJzauDEHUtdo0VFoQ5NCzavzTSpFetX5V8aQlF7RiHjnVKeCDyuhQe6ZJwj
3Io0YDKznWGO3hUzvWFW5BoPXi5IuWrLsM9c3lzITQmgAnKSSd7MP7Jhyp5KqGxBBfzH3A5kAHa9
hhWwJXMVAjqKV9yn/5qtEsSMigi9rVQPSHLuGUyHlYd9x4il6WK6GlAv8ekk+kOSxPdpVsldj03k
dnKraM0AlQ9W4bXMZLTj0I0Al0Zm1z1EIs+2T1Yq7qMMWFxHyVnjjRy4B2sIZGpuqC3NWEoWBihK
HwIFB3uxooPvTO6mn11whf0lJk9P7Mu/ixz3mk4fjMHmlVDi3nNaURsZ1Q5IgOURQPISegTdzAlv
Xe9652mWd1j05vOCVnQChSvgXPLZHIvumvhELmKM0V+kjuULF7M4Od0qvPSKezS5lYCGIw1MvJBf
YYkEeNtJZDY1J+3EB4lqiGYucexxCZjyJT+bC0k8O62uJIr9a0XdSYg5RryqkfwphNxXZVaCtbXo
bse1pyslfbnXVGru9ZZiL5uY7kZLR/PcChaOslTdubJFephZTg9Kw+xB4qZ076QezffkoLKPDm7z
QfAOgn7Mxs+JYHe42HDPR+cxjlFlImKym2oW00Omy5bsVaafsRLYIe5U7o5Nuq1U3B0JvC4fxFy9
d9ucqGLz/Ba+owvxqe93VaU3/Jqkf5qYh23cNIWFX1LysaH0cdp5g9Geeluvz5GjkdYh68JfW/Kn
mdvyhQi+frF5d5D3mmX4TqQO9pPrs+mIFOSs04+HkhTmaZE6PZizPT55MawLm0Pzq0boiCeKvrzz
ysV6xRboHLDyorJG8xt+Y/0a2ZqijSPW937WKjRR3/hMVAOXw1UYCnHFqrPXR9Qd4dk/1gxkbxgy
UUPL84Mq4zVNSEpCnIvUdgKGTgO3nPaeTe1GG/hdLVNtB47TE30rZMgl3yC/j+RP/BZmo9Fw7VjK
CmoLSGs6J7aGptNISF4zELHQuPuO0ZYobf9UrcnzsWuMwOcX+6gGrX8poNIFWtdwzDC3xHAUawPo
hhwexrGcYSky1KmvPf8o3VJr0w2NGUUKaH8kP5xH9svMnWCrloz/f4meDbf39lHujx+xT1sfyWGd
RhiJONG2GrLTmmtru0J/a9J4Plk6MJpx8PRLXpphamRHNyOBYppkaNUgbjwXZKWnlvFo8tmOK6ON
ocIy4RSm0neLE00ntgstLCTO9db2tkapq1ucLOlzFxPcm0QBnt6FDV5qOfNLRGvSICAcXZRej2pR
fJkALos+PgiIiWEKxxbYju0dbUYaZ5EMzgGRGDSuBvSNq8TOBKwXADesiXlr4xF0gY0UGl0bku9c
AY3h0o1rYA9/y2Uos3JjOsscZL3MNtra3JPhPgnInN/PbbFPbTKkTosyHeV8ogxeWugUyZ6giAZ6
oqOLQZ68YTrb69gq8aKdwG1qQOM+NnFkQCIawzhJkCTyjh6bLJogXwB6jEuEy8WpwH2q3ry0vjL3
vWIcYLC+7JI0s3bD9KxxxIUO78NeHMQVGuB3IwE27WXxYalHd+MYSsJfd7PVwttvy8nnpYqRc1Vt
hBSYvhESMBmlipZjzEIpkqnvTVUPfO7lmZhqFzh+BZYHbzkCqnrimWC3qq1hv6S6Ay55hFXtAAVV
lGFHLfWeA63Q8EUi5Nj143NnZ9HLGlUMSqwmm9byL63W6ke709CoVa8Zt7SL8TKbLTSWsgbJN9Fx
CXQ2ZEN5on5TC3OND07ggOC7zVutDyxrkOHkSPq0yPahu5UPNZlrUjs1Kj2g+nDBpQs+TTP2Hbm5
owmib0qVdXU56mBHU/XtZHNmLAA338i6Gp6Yk3xvc5KmGmymg2hNaN26OctHDrIuwHxupgBtFuW/
6OTPWw3XcDtq8cFytIRSYt7Lwc3Mm3hMXok65psyodt6Eva7ldE40ZiNQfUqVeFnp3IU+0I1vLKP
P8UWJARRc9qTauzQUM34GfHxqpmLPOVaPtzmtv0lUip6AVUZH0H0+aHr0PRByK08pLU9brusW2O6
I9VNS90uIVcUsVH0uj21kYbNIvfI41d0q+0HO/YvpMStcDLKV89Nf1AKwERJl9Veg4ZDfFHKrem9
T7FZfdazeuBPAVEyNKafO5FjtAFzcx+RhnCY9G3zBCqoWjW0Gj934vMQas84UaNNbZyfgv91Q7fv
X2vcnQg/LyU+vwHsDzMpLWEbHLM4vyyx178Z7tQx/zia1EFvGsPnMKyhl1St6QaOR1IR6MEQYOqu
yCLSdEHEXn0sNCwHXaGyY+fPlBBP7/wkwwmKBCkoiqcZANoRCGROgwc4V+9dNqldkUH0ER4H84Jc
cJCq4gxeKTp7UUlcXmfPncQacvNYC1GcqpPJLAFv7/ymCa86Ug4i7ntHXEU/D0zv+sNMmA2kyYia
6bQsokb7pUqLh6KOrAdeDHwUKIduSJ+J4prH58zg0xnETT3eYKFmGNz1iEmpqaXbCUY5MOfHiQ9q
K+/KjG/QX7JrS8PoxojSd8WMBp/9HIHjXSCqFi9NKr9kdjLdYOzmy2vzNtX8jd6m85OeDN2WfpgT
Y9Jo78/e1wmy+bYx+mM/yYUx0tp77ijn4nFF64kNHjiuUaDReJwbahzjER/kvqk2Ne3iH8rouGlp
LqODOI8Q9spDXADBTMae5q3GhaNTNY51J2iFwPvdxUc316BgpnW71fTUZoTpJfFVd60fRbf80Emm
e47nPmqLPR0YCgaJ1n2rK+ziJqWHo6TXhWjyw9QLSCyzdrT1pr0MtkUPRjWDRSy05rZIY8jXRfxK
Om44kTakGyQlnb1rU+/stOZn4nBbKVdadpwxq3GZPrORPJmFH59nBO/QZxbThEk1wqyeYO/nLEaH
OEtuzMyrNgl5qx1WSYsatcrc9OZSnimdTXZD2vDsRipb++VBsIQGFjz8TVU789acuByDK9KAxRtd
e6so5g0YcuSvetndxlOxY/ENOK8/+WogyQSlmLEXuVzr1himmfsnuJHMQuM3HalBS9CpBdJs89zY
FhPfOoshRI2dudGLCUk2qoefKth/JEX93xWuPv03mlv/B5rvQA1gC/vXelXwoRCsvlIb+3ut6uff
+rtU5fzNczDe+Sa2R/xLNlrQT6nKEH9jMmFjAAN1AEYKYewfSpWxKlV4hshy/V2O+odSZVHwusag
fEPnSu+4hv+fKFWO+OMQHtHLsQSNeq6LVsZo4FeliuXQs/sBrEUP0yBkljre6VqfPxA+nw5St2Ck
WPCR/Tj3cNQO+sGudWNP/HDc4KJoH6lKULt0mpqTGxFB6UxH0TORdyccv8xnNesVE3Z5yupZhtxJ
fMZJy0cJbnj1U5uvFEDLja/Rzhx7zgGZ4gX4ChOuXuu3Y5dlO6eT8VmNOVCKopa7nF7vEK3X3LLM
AR8e6u7YLP2nN0n/rRnd4iJA7yBJ6WrT1pW7i+wm2hcNandUtm+6DWGZpMNwVFPr7YtOdw8Ruhq8
oLm7mzvb2Y5NP+6WGepWotjVxpxNq/Qaewvdm/aDdZiga5pBUyYxcwZtCa3k+XSubbYppjfpkZOy
dwtuAAsdw1iIWeyiiTnckvWPDjpDGLqqem14LVvh4R5II+0kpH3nLbF+jERH0VojyCVP0NlCyA7Z
Q9tjwwx0frCL23LsDIXuVq/0kqlwTNyjj/e6i9o3CCGJqoFrlNfYAafc2menGR51yb19sNaGpwhk
SiO25O0f5qU6lqlLr7lpvETWsh+aBawSO8Y4ak9FbzmbOYIOY4JOd1A6gfAZ2Ymt+M3UmENx6ADa
BfExcOy4YZgjGWTDw3JAQgU4LTfsYyLU3ab69NT4BkPxm9fxypCL1/Y1r8feltF41yeYWmyoLrts
HsSDAzN/M2fLa+dFZxwJzLCteetNtkniXzwoK3/yBpdXaBqtBrkgA0XXewc6U1bGX4k3rujPjjRN
jmzlN/SPw8xg9FT4JRfiBivNkbxbCotTxBtOiVzGM1hlYubkLlVom/kTV6QLtz5SnB2/e6aEF04Z
a9hJXFMwWLPXeWcl7FM/5c62ysuvXlXubTofQygt35hqHs25P2Cwp+DF+u7N2jsi0Ikyh9tJmvl5
rugH80YJMcpeuJ0vH8ya4fA0eYlTP0aLMC+Va5/GOuuCnPODng4ah9PqgT1y49kcLHvgzIFjtp9l
RcAoNrQ9bRTvY1p++En+JeuaG2Y2L140fgim/5cU2Ra9tripKveWQV7BKdE3No4yXtEuv3se5b7k
5Jj65DsvLho6ghcPYOGMFSBuaBPPQARGMwSU3pvnrV2b1h7+ckzSULoxLzbFNuDpO9REyfvrZDGW
lmyKlnPZ6foROaRetVwOs65znce1UChjQ7N1bTljMwLm2Q5cbhGLHPazqyw9EIs2TCQqLDhXjPb0
UWixCqCLfoPpnm9nDWksmgrI+iTbMwYO4Yzv/JiYvRXOdvTcWCZeoDpFp/ZmHm6SuSNwAxd3kAWA
nWYLW99DUvXvM8blYdYj0gQdmcrAreNDYTNhdnOu2Iwiw2wpyo2KVkaUyVrUSIgmjYB6CSlpMxrM
6jww2RuGh9BasDpYww26N8i3ahBbZ0STgrEyhPM45OfGGOVmbsb4SOTkmQBKvMWwAyhQo8gdTfOV
nJjzqnJx0/c9oJikCOq2FUcAs2YwGtG7bOzvlrM8TXkz7Vp6nCK6W8dsQU2S1yZXSyA6fr5qJW7U
ruQ2bGpPVUY/tYj3QMvvVObdAnfY4ujYeSNV1bF1aUv/3Yw5bQKGJBAxx5+e27znRF22XVG/0APk
bbWhpy0nir5YfvklGuzzYLHgGhxuBmOBuYNNNBjy3KTPjA6zTDYNBfZ9lWxyWr52ws7yO2B15h67
JrM8XHjkMlvrzUvsi100UMihgPqwC25mYqibxc9WBZfzEwdlkmZ9Vj34EoS+ipflliEpY0AzUnYY
k6e47ToSHNNCPsaLYn8zkF4qipRmiVKsVoh2Q0tkvx3U1cXSd6qKAn1AIneowq+f5kp96oZ16ijV
vMAJAd8xi5dakzE3EtwXo8jvCbUgM5LAIbowjceojr/NfoUk2GXOvUF2NRyMUTs7Tv6eatVwiJUE
ncQgMQBu/w4Pr9rhdbixbG7LurVEG+WOlzkmQ+Q38wNL/cOE5kOfrnpMBP3hcySewFXezekIqwcr
Tp6XxR7HxxMR4FPSq99Mvw5NMHq/53Rx7mzmEINfH7Ryfk20Sr/zCuehXSlUSwq1xOuah15NFUrm
cOs2mR5mEW9or1lfary7m2hu8yO/TeQy031OTYNt2EUxzQcufhRBTwFkImiGfvyxeLO1yWfyxB05
pqMAX0ZUynpb4KiE6UIIeZjrvShAKlOf981Zyf8eIVC8uOKmVBrCZ67eMixmwWyxdyxqijYUAmDV
8qpX5jNf9ASGmMF1n/GzvVtKZ7WgJ+gl4hKlxb00vMPE6sw9O90MLaYna72jVZ7zXQ4VwOW+fIkd
73loxf2Sz+mdJUCEyhRVsAKE30L/vcVJ/wAsGfClwQdZiOFW06bmUcoY2l2s/4Ce/CwQo+4VuoSR
yW/CYk+zB5wMQPmKTVnOX5sU/bZxHdQs0z54mC0Hq9k38/C4NHFySHO+vUaHLaNFU3oHxBD0oFl/
DjGRIF+TVpAVSH+GW7dncA5fk3Jpjkrv/TB3ASIit4+hhk8nFHaSoIa2uMDXPaY0EJ6ovnvqfKw/
fUqroYvYECQc+DdjYe640rA5OG6xE43zoKAtEgcCq1uZEf1actoDbt00MQ4kskBVUAJeDW3skFyo
Z9J3S8XwTpdXx1u804RbjLJKC+e1OafNjptnfnJctUtEEWP1aaA9dfHC24HiHhGxe0rbijrL/Kvt
rMt3LEDirDQv09+bxbCn8HDfNfzKEJQCzTQfIuoULT39qAb9dfHpP85thc3RfsWUF2/MqkUc+C/2
zmM5bi3N1q9y485xAtjYcBF9e5A+k2TSiH6CEEUJ3psN4Onvt6VT1RJPdakrelqDijgqicxMJMxv
1voWmZ1Zfz9lziubzO5UNjLBh1YfU+QgCpv0CHSE8JyZfI0eBYQj77sFIecFDJpyT0lwZfvwt5rm
IVd5sOkTAh2IfAovijGftrZMUM0t/Cs3t8tP6NHYpybqQTZIAyEGvyfILLYTGW6eDMpDWHfP6RC8
hzM3sEI8wL9b1oGX2tt85IYAU5s8146Lo3Uy92LKCmhXY8Gs1FuQf3jhIzdUcnAWTl7YoFI9AMC7
H4acO0UQejc04Irwv6DbSsM5Jn30bmEVo58gtCdhQgmwMlgtJKxuGJZB/My0Ma0rvwTKu4mqELTe
YFwkPflwPWCfFZqY6++Nzb/UA/5vurtfgP/7r9X5c/G1+49fer7//PWP3Y8/R18r7Xj65Q/bEmHj
fDt8bee7r92Q9//5Hz/8JPpf/k//8v/8sEvdz/XX//d/P78XCVdP17fJl/7nZs4BQPHPWsD156L+
XCa/NIA/fubv1it8b3hXJP4FalntbvqzAUR1gN4RGb6kRAnQHvzcAWIXQeHg4q/S/iz6sj+1CnSA
dH/8gOR3/nBl/e3D3/xQ+XPcfhyMP//8swnqL2QabXyyHIxIngnP1XO1S+gnqcJsxu3MMwlYf1M8
oKvmScqOYGX2/n0wEpMTtTzdO2mBq3FB0xPMk6bhbadskkIHCQojKr5Wpn/Hp8SPa96HomG10QL9
9NpncqK+zSGufUy8zGHy7gmiFWrBPnn76ZD/g4/x3UH4i6eBj4GgHLil59i0jx/62MqY2HiUzN3y
1s/QPfeYcT0UtTET/gEYfOYwbAMrnrGptONNbA9XhBdG67gxbsMi+2YnOFaXMz5dnJktMMwlYXoa
1/yX5yy7QMUn8jmyDTf82zE1dsRmvzQ6zslp4oHqFuqNhCrqh9030srejdpWF8PAJVt6zXMFN2uV
uPAnQ3kpnfKb7fWM2H1Jfxk491bGf4QzBCLQmlvLM8xd1wb3Ag8EeplwP7aYSMwcKq7V2Z+Mspf0
zikj6IhKvsCrNZby9jfHUytUfj2eGjGg7X04f1zkWb+eFkNVS8wqrJ2RHParejqbVvrJIvdJGdqS
vPQXQ8u7HlV54ygaS285KE9cmb5167OvXImFtj23bt1x2BTcqsxSnRfjcyOIIw1Xic0+KqfRKwRI
WKFtGZs0jV7yxdlFEHssv3oICnlQ2XQIEDKHY0Ab41n3RsMDEQUDscLj1hOsTGvCD/MEca4ffsa6
e6PK6D137ENkyn2sjFO1MJJP6w2t3wWM5994CPXV8eEwOVqYhE8K8YX4SIBYlAjsiOh5nIoJSQCF
C+VTXU289bEtr6tw+o1rAtPsXyc2PMfwz/sO8ibcvB8uWLNy5wbwG/7yzt/hCbtdbFK+TULH5uK6
pBgslnE5Ge04U2wnBr3dvvXpCUYLAWAaNOfFkleDlhEQ7fbSGPK2Z3C9duC3i6Ex0QVlwZ4C563n
HHRRa4C+htCnWXDeDbh1n/IbxQAV63SqGPxisCFtaGioMyJI6B1dF9J5LjvHowwK83i4FxkhnK6u
FgBA2etEVxAJcPCM0clpSJtmV5SENGkYMrhsXuKU6DpkqJvLWcp6W2lNcqWrlS6BXz+XBhpqShmb
koZYBYYWkvfR6nqnH/w76s5yF3ZcybKzd0ExjptSQjTpdcU0gZ6jifPukWaWm++9+1KwPAr4/9es
nyuKMOqv4nslNi7BOtHVWUaZJnS9lg05Wy1dwyldzQG+est1fReBjbhOqpaOUld/aNfjw9z3n5hU
7AMKRFwJhyQ28jXkUJLWKCLrUkIsmQiAdHWFKSg14YZdubr2zChCO4pRQNNYy6K5+eRSqMKUr1eI
Nl3kB9ldp6vZglnIJktD96yEe2fqmjftvVva8geXYhg8CrN6ymOp62SlK+ZO187BRMoP4tIlGmam
Nx57ByEOFYxToYtvEjhA+c7z60BdnkUxnAhdqtvtfYtNFDtC8x5QyVe6pKf9u/QpQMlaoOyb4WYm
4C6QzWBbSOJ8a+rmQITOs6vbhUE3DoVuIUzdTDh0Fe4EX9f0U5jhuuVgN5yuOO7Ebtmp/2BO1ILW
ksNLqGu6DbiXun3xdSPTpMN51K1NQI9j6man021PRxx7ohuhqJqfFJ3RoFskcEvckGiaVMS2KNGN
lEI3DlftAppJsbfnscMgQ8aWMq7d3L8H3AUiNipfZt2gZXRqaDTu5qxo9z09nElu5Ebqtk7R30mz
qlifxK+Nbv0UZlnWVbSDc10RZUKDyM6oRSuu3NtJt48o1d9j3VBStZE2gC6YpXZ+2+m2M0cFxrwN
cq1uSTvdnNLOwuzp3lrdtsKf5GowOeSGhZwNmVrATA9Zsu55cRMhBjew601FsAkkw1RHyfZC2QIK
ujVBBiQhlq33ECxnRwEhK1DT3MFpTB8qYxArU/ff1JkM6xCAnIrRSL5wWMjYMot1M1cXbUlnki9C
bprJQ+MBRYlYPvKW/QLhDFL2Fj9HjJQxauZjlPlf2IVQAHj4WMEa9Y+iACIk58Q8VEtbn02iIQ5R
SCIAEesTY+FiaK7AAXF7WhgLN0lGNmjW9Ke5rcDIGwVZ8a39OHQmuduZDKm5w91kTd/a0GIG2kJ9
j8lkG1CYrcUwszYkrEtYyVukzBD3i7Uzm/rYwbE/DLlLcGDgXymn6o8yde8qkzubyRboUwWjYi+h
4YJE8BmsduW20WvxkGkMbpuGBDI7P1Bpt+ugevRbALKxwTu15N0MrI+KIHB3UtVEIrRo2lybeXBl
Rtku4gJ8iUy6YleKkbw0vnqFRn3rVuldoydhc55WkBRL0PViuelCeN5MnPXDkGRmX3GQE9G9VXDz
WQXWeEa8/GqG5rstWDAdVNcQeWll/bo3Qe5PaY10DGgPc8eFsL3Q2RQstqM8p7s3LMSmI747uCSG
FkG5OyyD1r7Ddo/OpixR7cGxzobsPvdxUIyk703TADqid+2rzjJ3M6mkTKMPQqC9Y+1bN5MkTnNR
pKkzQSUKoFmZONEOsz1/83PEF35EoqpwRuIJpEzOjXCqO5ExZJnjkVAcI2dCKuTJRJuB6g9l3Qw5
lhKuM47fZ80zfLbdDO4Fvjy3EVjv5dYw6ssJhMUqQIHKVcGSkXCiZGtKxmYqJ6uPU0InvRDvTjr3
Jhf4TZLIYWJopvc1zsGV26P4w+EF3N8fcsq8Orh0vfYtM4r6PPflY+UzvWrcIbkMO3Kny+GdMe9D
o7Pb7U7tqomlW2cW4pw5C3M8x02OXG7LujNQSYUVaw42FhUWYfb2iu88iSCVFBMfVzko/CUBO7Tn
/bwrEOYpK7ruZG1tGywWSe7wvcyMymgP44gnBfcuiG7m0eTYXChvVg9+wc1q6FEPRRHj5ahylruy
BuvJVHVT9PUJVnzHWYLaSsNgt6GN/csptpWLqIP1CAN0ZgrrtkFvl3YRM1/L2yVmxqPGKdXBL6lJ
zYEnlyzbW4SgnMz5/LWHyrBCbVSgrpgf8YDVLHrkljsP2bTiS0oIzbp30mBV5D2ZJZ7VXlqje449
70YIWg6vnu+WDtsLzBuxC/F+QR2zH0Ww7JTN8cQvsU30Sj90+Mhu072RdYlPr2k+oVnKrxwDZ1jP
vI7p35StIzx5K+IfcKy78nVm5LtyZ7WQW4ihdXKtcBc21bgxO7u+mhfFiJY7JyhaVFWqJ0RxtplC
NMCF9/XQvpYJ48UEXq8yH0bPuyTMwfZ3pC0+mwMXOWti6isGnoOAEBj113aFaqfTqw1DnSTWtwtm
J+txTJ+CobqoPIqp3lgYCUXdITcAOtvdPK2lh5tqSJgeF0Wxq/Gpr8dyIBnUN7EDJ83Br5GRwcfj
KzdqplZzRAhNxMXrQWavasPncuOUSupuH83Vcajz6870D/FM0AIUNs04wGYUEBfezzVX5Ny+zR0X
Argje+1bXEeq5g4eQvbfuT6HDPXCi1/6Bx/cF6z8klQf4lNmjz6D2xMayIohUyXN+97Kb0TlDIxI
0vqWKJwJyFpX7ZJEPNcecSNqHrrNODvdKWvtu66uA6jWkuwxZmPqorLVaYF27qcuvlOmS/WWPCRz
ly7JjJIUmRdkXr6VNLivhWL/F0c71VNcjmNpbjJc22tlM560ugqbJkRIugYYEIacnpyuvk7bAfFQ
YWzDAD1qWgP0Ul7jnCeiT5idRRRhcsZTFvTMlIAeU8ORJRPsSyJ1T8XULNtCOuSO34x58AXNPuaZ
3NRSOraFbulejz4TwTn3jpbRPYUJ65l+QGbZgcKcd0QCX8rROowjJLMOvzYaUFLJ2UYaN0lXr02b
+3yIBEnhJYudQft4+nNrY/EN5cFZkldFQnZTElpLTvwcGBja+v0icRyVO+DFaGmL/VTSnI5hKXd2
PSV7mHCvacU3qyC8M3c+I5ne0EUcHGIS4Bi9BlHETNB6XqzBvHCVuoqKijNouTNIxUMWvp5n/9wr
c8/meVN0JVHGFScz0szKuwd0folHlSht7yTxFTZR9WVh80BorYu7EZ6GQwCt02Dfak+OsVgrclkI
DWrfU+V/7XLvQSn3IFN5djCGuiG3dGxeZWc+2Fm6mWcmVuouLPqXaQiPQRu9d1Z0OzHvpmkHcVEX
8Xbyj2jfb3o7u0Zyt5s7XVFrFxO8pMndibh4NQs20i3CZosdDCTUehqYd2bcC6xrEsoulyV+FzwV
Ze3cFpm3N8x+53b7vImRMLKhsLwjNCmSh8Tl2EDq6N2DQotvzu4+7IcXx25vEVxe2tB7G2JnLZtJ
W1qOLrm3cbxJxm7GCud5e/RYr1gm74pkjrfwdg9MFGKaF2DzObDvrTt07np08tMEwWNjRv28VaYi
KV7710EAEyfmHwvizJjqaXOj0t6IhBvhwJIBzmBV7+DK+9oDX69tZzSfXVE/zxZn6dLA7aZquiLS
YJ8btrFuBcilaIgf66LRoQf8GlS9Nqd7GWxUFN34hBauzYxtNK7v69wcjw3yWZapd8NSrqfOvhyC
7DQmSOFAKa7ayDt6Ev3rkHybCkwoeVu9eErdlDV/EApdo5C73Ewucp5REanLqw7gilImKdftuTUH
Fvc+pbnREoI7uGfykM+22z3lDbuEeSmpWPvn7xG5auGlROtvWH6zTx/5fHHu8jzmM7KHvTUGma6c
OPIRJBnbukvPaZQnF60+VC75Vwe3CY1tHHOXHPwovh4AZT0aY4XH0piyE3GCEwF43bM185vrJTiX
RvzNbs3pDC6f067x44umyb/FLD63hH6zqmi7gZwG/pkzTMyr5STfu6FcroYgv8QDoZOjIgbBgsS1
KvmW5pQAYEGumjq8zMBE4mQslHaTGfX9WC8xbWTDcxqcdv9Ug+ui6FjMt0wOcwco1KvHLYt39zFB
XYxvpK2YK3CTmtpg2g+1RBCk8N5bIZe6PWRvtcZEkxl5GlWKj08otWuNlIMWMnUzS/LeG0W+TNdq
52CLGMxL+Ul3bMTWW1hJ9L3NHH5KIFST5GQMmWAHapXbKobTn1rLDpb6LrS9x35pPS6XB3zvWHh8
un0yNM39MqLwHobkzrEDonMHcpdFR4MThzKGaNDcKmck9mk4Aa85Jn7hcSNzCWDRaBfQQkTHhGW8
y3167KHGEjEsiDG0coy7aHNJeEi+n3XEBEBG0t3HinINv79BqijuC8U+9QYI9Y0wK597tK024CJf
DLrmNU9CewMN5hWYAj5iDR5tsn6hJiRuKbGnBgPtM4WUWttj9E0N+dFw5lNUmLww9xJyTuijGlSt
gcLTMXRrRjtr08puCU8kf0WyCP5kBdUnNOUQcshthy80PDNxrk4DowS20MRIdROrkDa5CozhNXPr
d6+4s6p0204Bcy3iRYR6yJpol03Rsehw6cAz2BMIsHeS+Jy7+rJFwOh0sJpwdHmsgzOMx6TkyFuY
h+eA1gCLjPfDnfnvsf9vxv5QVT2Gnv+99Otm4Br4Zer/54/8Ofb3/3CEwDzqWeaPTN2/j/3lH4BT
JKIr2xK2Bz32v8b+4g8hkHzCinLZDMDo+Xnsz780+Z/nCnRhpv0vCb8+zi1BcPognXhr7B4c0/p1
vBtgLHHZxgUr0cpDMxns7ikCW7+5bmKC0X86Lv9gOP/XISmgMQeiSsBLMbL8MLGMw8UjvBbWhUu9
tzKUOKbxZZ2MX7IeU7bp/o4J/w9GpPoFiTh2LA1X/Wjajcq+D/qIYNXeL26CFqGIcEOEmSPzP/7y
uhHTxuypq4uRoVIfieI3rmFNJPt1LKzfgB8ArELiZ3n6739aqtRzrQrI4T5zLTu6gE0GibOYh9M/
P65/QWNxLCVTeqKgLZbzH6mKVSjkWPB0XPVG3V2OdMuXQTh6RGGa5us/f6m/fCBmznrObdkcUajv
H9YBLKKyoQCVAWfZDjaGRV3Ng744/PNXwaH28cDB8Wd7Y0p9gcAr1GuJnw5cRlcISp4spTGNi91i
5mKvdKkJUIH5IL65LV4HH1ZryiQlo1mFx9lsI5DcG6a+2uEgBJC00mMIRuQgcqkYynnCLxCdvWkG
AuLH6EHvaq+UhYnGlkTLxuFo26tCeunOS7trNZfut6gwwpee6Nl1SZjwDr12ei1ydROpotkzBYdD
MmbxJ0whDjBqW+Lm0S4eUSdfF6XqLYOWbBvFBlOZJhn33VxSt/Wxf1H3Y3zhFADeVsZou58lWuK1
G8Tu1WiU3dqeXap61wsVrSmN48lVsvhCZF32uGQTEUiQQCWzmqB3L82W1rwKbch4sTcRsrrgSoIJ
wQq6BJXkdE5H7+neFK0oDhXib/hZYtz0xGPuZCUQFIgsf8xDg3BC2HLrruhulCBRC0d9tHHYlu1a
VjdEnkRbd4qWJyPtlgfUgvNBuKW4Q/YarVO+HqpOlEkHxmJWfRyaQlzUE6aQsCLWhHzG4H42SHVF
Y49kcE10AmE8JMnqnVfPkzZx8Ml6pvYBI+KZk52T405clcYYECeI1/StMcLq8xAMJRYkXPqEEpPc
iw+5J74yh++1n01OisRBFOVlYLRIQKFNxCEOtkLRMeaxWyKB05X3EPFpa2eiKHHahAc6XiX+W6Vt
eGISFqxjaql2PXRq2Mpmyh+hDcLIreK6bIlqwua8sRI+d8CnS+MEmw/bn808puHLkrZNtBZNH+yx
eMcY5cYoV+eAJhWFGRFrwSEQxhKucXsK1F1+kYUYKerlqnUG97GLoMrbxC1fg5rzqm1cJ6ZcMS4r
wzVDgtl+KM0mxItWLFi7fLdIrKeUtvlLQaQBBbVTnAKbVG/EGIuxMZoBmBFGUhZmSRuizeGGhUqB
CdchRci2mhek4qXMiuOQNOpmhmpysi32P97sDbfg9ZBMkjGAiaUDWRd+m7FVbM0OCR6q+6cxVp9g
LL3mY31J8CoVnqGHrgJ42oLQdBPPHrOuorY+kyhtrhM/2QwFTWLWnrDQPBu5cUznAq5GidzFxqge
RhEUrlGeG8S2m1S1y22u8zHLfCIDc66Xc6myh4p74TYgDXfLbqjbV0JlGyZth841X2TvzhDg03aL
TgmbU5VlwGiwTQXWWEBtsQVjYNSzDWrip0GY3QFOcHSXhYQXrKj/iQGO3GAEi8vqy0o3fDvdixKh
ibguIVGqn+6YD9Vno2YBaoNU3rU1rlV4OyXmNQamgWyTQ9xnAET1OLVCwbBt5NhRbuP1suxrT09g
jZBZrNJT2don9rWqox5bpbO1a9u6cw033WZMtuBBe0hz8HvFonvDdvupNgpiG+Iav8sAOxTuf2hd
ZUN16UGeXjl6lhwHEcoV7FDWBuUj2bl68mzrGXSsp9Hu0iCzdtw7rqRub+nRNeCQ/ID2s9nDb0IC
wPQOS0JU7is19pdhU+brUo/EhTMETOkC9bYk6fs4uu26ZKw+2GGw6vWkPSvH8rLtq6ehFdnas7Lp
RkTWI3w9E985A6NRj/Dx0XMl6LE+JrsIF2HG5VVt2Q66V6UnaIsFudAW+BFr5eGmuzFT4qsMmDws
k0jg24xjT6SxMh7LCjneJvZybxfE8grtXzKvPdPCL5dp1eGo7E2dSSBbC1LCLXbQ8MSioTxmABfW
VU/maaq1jcRt+bsxtrIrMcoXck7RsEnGHDL2nQuf5fUOSPLCkiu7gSZwJ+fXEGfefk6BRqH4KD6x
HueFtXSzYr+6JYHtZtLaTmVPD9N3tWdg8n1zqzrGyUxQOrLWVeTm9ZdJq0XL6DKLITKMWkyapQzQ
tbzUMAbStOrhIGZSP0g0szbd3HGU0TDkWqEKRfvcFwjgM5kgXxX2shv5yfVclndcb/EhnBhtmQbn
fJChjvY95K9MxfCfVBVoOvO7PpZLQq4mNLOunNPHiU5ykwq//IbPqtrlLudl547uCoTB/N1uchPo
9cSiJbse2l1bi3hxUM3cZBH2YnP0sYvJDb1qtx1ALhawvLUeOEYZ3GmJcOR+Vwt/Vw4v31XEthYU
91pa7GJNdba49NEgF1qOXM3qKGvjDS/+U6xFy1Ze7vwBIJGqmvwrfMDHHLlziOxZWfVnIgFetNa/
6odwPRfBzVwSqtuhnR6H5Kjm7Jt0P41aWF2isDYScVU64WWShmo7FGALIuPS08rsMu1bHMyecxSN
Okvk274xlqepGdlrGTclou9Ctu5WMnomknE42fWglb8AhI33Mir4NNUTuFCUsFiGpUrvmQ4s5Iwx
qVgA/q3lhN4VMFIBFkAkFmP4fj6aRRSzjFBoELWInQcCrBn8bYJaaBuxxVObsSLNZUrvPaTwntbE
u/BByQhX9N/hBebmJ0fr55lvxm9OxjgzrmT8OXcAVUUS2b2nBfgOSvw2VB0Tbmu+irVKvyG6WGX4
82bWGsFAaChifie2HhhwOtcZkn9iGLKTzzaQqPqYnZ7EU5U4y4OFvA/YHwGh0RafWQmZnQF07t91
2TAdfArEVRLHCmvJ2UA0nziSL2W+SIp9h1/BT5kRzs4RKX23Ns2a+oGXx4WbmpGxIz9j4hkZNpm/
8Qu2qOTX82RnuFK8u4zst21WmFd1NuXXbhyciF4t90Zgh6d+sch2AyjBltS6rOua+mdg5c/s/Yy2
PXvNuZGu5tbSFCTUTIDZxksfXdM6tBIXloKd7kMyydcpKZYw1cvqk1Obza6dl/ZIMi7bnK7wO0Bp
bnhtGPNCHeqxyYlU9+iik9ogtr10y7AB07YMzBQY3jLgLfcim7yXgvIiIXpgaV4p6Yk9DNFQ38c5
rmyRjxdkxBu3uT1/skn3WfewI/vZCY7SZehc5aZzwDSRh8xJsOIwvJkYg2ZkcwooGpgzEJAGRFec
XKQe66gZx2NZNsUpJwxl2/YQG1GcNbuuG6YThqXuUbYDmQSZk+hhZrMLY9LjOtgJ60q20y1rxeu5
sCtAG885ZwAL0nmjEg8lU1r0SBUBOI4x2gBLRadiNrXOiiSEYbSZb1lJU75gwYuO5PUdBu4IG3Tf
yZZVDANvwZZe9kKcBXa9c9FUzcGWIdMLr84OmY60zRZp7txuclZOWs6bilCQtVyG4rz0cYDXLuuO
hl2BAFPOxJDeqs913eFld0Px4pWZ9zmYZIYrE6kmCXY4Kh2AXuxr6isfk/CGZRiwAS97LXns/uh2
/z0w+c3AhHabxv6/n5esP+ef39pfJyY/fubPgYn3ByAwpiKMRSx0iA4orr8b5VCgwaG3BZMPBif/
NS8x/0B1RUcK9EnCgRb8zN9kkt4fAOpdcOGmBdaJv/9X5iWQuj90pogLmV0AKHNsH43hx2Y7X1wb
cxvQ5H5y4i/Uq8babLHd2nmFiCKeordxmRvUC0t51/qp4I5guGt3tBNiatMvpJKS7YDehhThsDl6
URyeZaTsp0aWxZ3sm5aZaOzcw6JhGTahXeQySYdNzBx852aKW22aedZba6lmHy7JRddG85UXmxpo
WpeAEoQ9+Gc7h5Pips34TKp5/qTGhKZWchXzTLSHFLm2p5yTYfjpe+TgN85rR4yrSvXLjUBjcNWX
BlVFBXP3svVYXCm3NAHvNtGhJlvpMgyFfSaoNWD1O457cuIhrFb87eK0zZ6lIMjKIIG+6/XNJqA3
vibm3d3gnUJX5uvY6AwZ2GqUtX0bFJbctkXy2ZGdeZtAPVkjGR0J1q0939unceyU27wblk06hyCA
rEXlX0mO7q9LZ7IPOeu43Vzy+PZt4l9QK6zmKUK8CTUKv1vhXFlJVCPAcSnlB/qPmmXnytU5z70r
nrNxueLMeVWLGLf4uu7K0n5WhZ8dvDqsN12k5Nmrcl19zWcX8tB27HMkoO0lLzICappxDuZWu6WN
G7U4QKwspE5I1eJ7k+Bo7oq1fd3MlOURG6xLxBEU6F6HAcTiuYiK4jyU7StTuGRTTT0m5DpdMKB7
1i5hkL3NW1U9CIUO0ko9jzIuxxRI6oh9PdEpHyuFmy1a+DYSbnu06ba1G0MF8rW3bYQtiGnWYJeC
Dao6uYTvZpinX5emHZnu++YtAo/6GPmh1DrXyvocDY68KsIJaG/c2oclqO2DBcDywoJz99gaFiUY
DQdoppyncqoc92s6JfCHIkCiJ6yQ9qExq4BXiOR58czwInV6KKpOzu+ppuS+4RBvqnKkxugWsslo
oKx63OHcsHZFyGlD+J99pvSJDriRpnXIWiwsIe5UCTa3AprCsWo89EF5ekFD4txIo7c+ZfI+Wlxe
yON5uM14zU/KFEwaLHxvBCt0XVSt/YDtZO0qk1RNq1+R2YqoYQL3mkw14b/09nzPuB2rHVafi6wd
vuBiQ8yDGyADMrga1PiZ9nvr6udNaSd3MFf3coivYhsACYjfVzN399CIEPPansk/Se8XOpgbrmnn
ZhzEfIQHI/cJHlClzaBC20LnigbNH7CK+g2CmEbbR5vcVxdmV8X7UptLLW0zJZOXR7YseShrE6qK
wQQn2piK9kMhECoVaOHZ3UYWBlYkBOMGSrZ3aLW9NTFZ5S0SB5pwq+ehZlk6NCl64iH2dkDyuo3U
ZlkIRcUV4XD+82y0b35FeGetzbV2jKfLqcgA5DmaUHpjl3C0HRecRcYwlc2/r826pRSPGN4Oobbx
FtrQW+DsrRjz1cBYps9Zje3XLAD7hNoKLBbryUGBcLSroDsNAsOwq63Dtl81uNixE4NabT/N2mJM
5WXpLASTXVjobYW2IjfYyvaDtidzIuR3vrYsf1ewqCa9HlBkrVLtggixQxB9mO5CDBIZRolYOyZG
X0UbU7solPZTVNpZ0VVpcBate9+k6buN+QLBA5e79mP02pkBVgjQB2YNiXbrwaT9pNLRVg4fLU83
jkiZM6YHVs6izR4952LWLpBI8vsL7Qyp7YD1mnaLlOLB0O6RDBsJI9vnMhflYcZgkiS9uWVY8y7j
qF15Tv8wazcKRpTyk0Ve+FVrG2BltWsFV2F4EStSiMkjS55Kl2WmnNxwKx0NiylDenzaZFQ8WAAH
5fYUXjlFdtpu9ITBzi25sWNhbWG0uPiPG1E9pG0ac7fbO57WCxvZoxFEuIZgvV1HvbdHvENHMbmQ
1ZEs2Ll4GSYv+Kp8DJNe3OZ76COENfl0opmsnHtkSsWhDB1rV5d2uHY6MRxt0RjYVZMOjLhqPUZp
w3CVCNldlEye0lXIxvNgR8wF1ikBMNf5aBgPeeSMR8eKa/jadXLvlWp89ApZPbQGZqtVS0D5Uwql
uiaL2Xsh2N24IE6D4Ma4nve1QeAGb9FcIZR4ZVprXM36vqYyXn6ubJrkyvLhmcBk1OXDOhfWPbSV
bwGZkZ+7zmCAZ/ndE2b/6M3mRkgcDYw1QtoHh42elcTuuk592M5mFuwaCB5g54YU0GFlwjMXPmlq
KGuXueIoRfDVPNzn67bWjOZU4VNUzChgfnC7pvw+MIZkKNgFWXZISThDrAIdMnIX59LtWxd9Gaqi
QFV7wqC9q4CMsC2r8vyyoKM9TyGG7wQ8hGUyZpZcwbe8n3zLjRXHbG5HmPPrZVcW3GjnZhiP+cx/
dUvCrbKR3HMZKVt8lap46BLGz5Wn5H5w007b8ilCAi9zDyZAYtaQYU/IOSMVCxHq6NQF6CSqlCYG
fdxmF4a3eBeV4+F4HJZWYlXXuGfXsnZSIOFfStjspmlrnkC5z2oggK6aGe1LM3jkTskJWY5OyjKW
k1dlgfHc0g7Qmk7nuoULDXIq2RmT8zmRuPrb/MVRrn0eyGw7RVi717FizIbfhZiDiB1yKXi82K2v
V8ounv/IsDnhp/AOAF3I/LhcPHov08ZhxccaOqluyIFxdtKNDXbHRbipdWb196r33/3Bb/oDCyjq
P2Vp7NpkyBPj8Wv5dYEBi8T1w371z9/wZ7tg/0HoNBYojyrfNV0dw/xnuyD+IE8ErgauKZacUge3
/A2s4f4BAsOzfJdsc+KqJXuuP/sF6fyhDRUQOnyddsOy8l/pFz7ssUw2v4Gg9RAO60fhiw9I48Ds
R2nxYWlIx13kAoVWE8/jaG/O6YGCble3FDmx8Rt7iPiwEvz+utLmc4B0cj1oyr/uzwxb1mMY8rqZ
a9qowj2u24pcblGLYh8Nmu2GhpAsK8XAGsz4lWHWpypKUPopNDtB/0RvfmeB2uKpB6+6fTMnwvfQ
v8IPs8HsAehS+lFlrZHUPv7UD/6DPfHHZO0f754vRjCsYwP4MdfUEROKEXi1FDfEIS4J8tcLMdyw
jhtSsg4GggGSnTCRs6XZhTOz8/ttOA5n5M+b2+9vwSFP3IV4ivlOfvjiACjYkUXtgHM/WFdxdFSR
cYg9c2t1v1sSC/b8H16LM9HxiBFn8OITpf3rlyUbNzfJB2LGn3fXQ/t1XNpthH565BOKqSfV/b30
PpOAtAFdR2hCvRq64qhsxv0MQFYqxkga3PqOuAkj/0i5ziS7QtkE+N0cb37z3XzYAHNgfn2zH1ba
XQZR3XZ5s70FhNyhR4yeiLEM2LNQp+QQd70tWUWbDKFuxrA2eaSP2eOw+837+GB/+vE+PBPLLZhm
gTfy14NGOQtiT4cP5MBGIJkN61C6F7lx2fQhUcASZSiF9VxsvKj5jdnL+uvJwVyMS8vm2wpM8dFk
KPC4994U0RY3a7ao8Q5yo7v6/9Sdx3LkWJqlnwhpAC7kphfuDteSdJJBbmBBBgmtLjSevj9EZfdk
RudkWllvZlZlVmUVThe44vznfEcd5FIYzd5Ko1Oiczhs8fy5zSPoHRBz+XGwTGSCoH1X4uwohn/6
RMy/+Gbg4KoA7ok/mhTK/fkTUdu4HIGf8cLIgTZ67zImOFhk/pvlhKts0p6yrUUeoIA73SnB44gh
D7L/YhAhYTG4t0tFI9kIM4VsjdjLmPhe16GAFrniuUb7Xk50jpVFfgydYFNE3bpLTAY69tNoxGS5
KVKD5JfcoEZQPTFOKx0b73EMOHFg9H3ta/yn1KisqR+/RgHecoJAP2CEwDcMykNZ4gJTXQP3Sdp/
NF1yNs2IFI4efnBZevNdHkUdYTalU9Nt0mL997+n/7lQk3P87w+PFfvPH15JSZeYTCDzRjgto8p/
Ckqg02BPtl1o7Ukwoeejt4YmBZ1//8q/CErzD5nAIBuXowlsQr++MhDppu0oG1/kKsmYnqy70DA+
55UXt+U659a8iCf6Df7+Vf9q0cEao5qGJcBImT9b3/7gsEiNKWc9mrMMYJ5tulTnDtcn+LDchjBM
QBk+trrYKy6p1vy7kmYbP3TIC2GRxTZHDipfous+MKmHTOdqh0hpjoVIn5yETtsUql1g/NNj9xeP
/J/+5F8eeWuMasbDrMk5TNnAKjbza9cFikfZPqGkvVV9tZNBSv446P/h8/r5efzByjN/Tbw4j/28
1syr9J9/ILiUNS6l3PnCqVo7Y3iI+gNxqJ3pA7Ezxxc+Si8x1HMDg90I83/Y0P9ixfnTq/+yRZgj
8yl3fnVbEv8w+G3o6bbT7buRN/+wsv7Po8Of3+gvC3zkMlGFSwhhNMGgTP1EJhowpP+0XP3VIorT
gOP+vFzpLKd//kCxvgktLXmdPKnh/1ypzOHBO9i5TsKkJwYmX6QiD1PH/ptzgBryB/TDc9Qv0vyx
YdDx9w8Er/mLP23+im1rfgj5D8xNvy6g8Rg2kkwXURLCRGsAVMCg3FDbEBQwJq9mfWrkqzq3T2HK
7NqXSdkn1EXGKpZ3DK+roc2XwQiRF0d6nDwB5t3IHm8p5y4t58jHnpDGkCRCCuhbEjNmId8beNvj
mzVcUvFpES/MaFwONoZMEBTHBQTeE62Rq+xBDZl3KqQyAgOTqWF8GE0HYNEgzgHHfOGC7eg9tb+P
plxkhCi3kPC//MFRjj242IPEW1xU0esEFmmRmQ4eIWg8wWuF52I0nPe0M3d+bh44zEKXgLDmcRMC
K5bzaYyqDqg9V8CUx4mmX8rYEiQakCmLEAUVc8hXH/iUeIESmhExEqoH42R4/OgqpInVtNF24Bi1
ddX1Z7qWaxJqeJeann+itL7Df15pk7HTepDYaiCXJX4PG3pH7+OwaNy5Zqg0ik0WiWJX5Xp56aIE
oI2ZmTuzFjfCoP4ycH0u8mGo7pImPKVFtiVeCVxfyy6VDTVRcbiSy1QYK00Ox0Yjj/dIITpsjxEu
elfvS/ta5nPdjkNcbCwXAk8V44YLEz7gVCutyYuVho+HUp/wwZ9hcE12UYf2wAwDM3J3o7tgNSSp
YD4FSMxXHinaBfxUEbWKI+vau59a729DDMwQN6uF47bkQ9L2CuVnVSnDU0+yI8+NB2K6axhaRz/z
t0pHRWiblohTRuIpTUarzfAZOw8kYgC7Ir3TfYF7h0gpJ6BVXkY7YtT7YeKiQeSxB8JGhKN/CmwA
mdpYLTs7tzdSIZhYdnzluem4BA372oDkUNDOQINiiJARTte6KIxlGD1wZyF5uIgy4QX6hlnZornX
EUya9urbGA8S3g2M3QVN3hFyUx9+MmrMNWCUxkJVPQNysBixhO1js90A/ZUfo8OwpH1Mo5rPadjJ
7ssJQMcoz+RdHro8w+Dvm4ciwgYTp4sppoBQhs1JCzTBhvxs1I8UE+1H8qbUwtgH0tD7dnI2Og6v
Ta+P11Gc63Rn21tGowwu742F5FUtB/yscf6o69NK4HMdHhUi65RguxNx7yVxqfFZWpey3NDQd7RR
xJOB0rYEm7V6N1p7lRO+izaSXNY78FU/qvdBde3creY+AhCNDASifFuPj2pDZNY+0duwGZJhA6HO
eOIvB4BNOdY+KOp0nUEVI+kDD5/jEG3oCyTiBZ8s8JlCg4x9GDAh5Us66xvMY+1Brdj/VWcT9I91
u6Hzb2n34ZdjJ4/jHdPWSvczGpvIoRk0M1HUGluBZzPgz3dt9qp1wMqiDdfdZTx8lJazl0hwRngm
bLsyzVvsH4r4FJcCBgZc4FWpp0RPMM9ZeNuMlSJOfQz4PNyl2Mvc4JVmkm0/zvD+Fh8XX3zDJJgs
UxNFxIo65HVK5chxcU0kVPCkljUrUjXdptHQyTja8cZ2+5Pey3IVRT8CzoqZTy9DJTahGntUx25V
5kA5+bQ6kOv0WmoxMW8WJMVTtZOwQfriHd5CVcJsSFiDIEylxytzY7Xkt47ACsSJBo4FTnq/20bK
h+h+dCp+C0Y/+WfqlOsihZaXic0IebYNYBeGO61JwGcnwcEp0NEfnfwhnY5KQ2qLSZb4bIN1DDG6
5X4s9ScR31LqPmwokKuhYuZ0dIfBq9JnEoDStkGhRAvdIeH/Zk4v1bix6h+djiYLLa9XD7a/l9cA
FpttsCRfIxDo0qXmQXkOS4TKXtuEzokfsGmeuruGmDe11yQ+l5PvtYXxnTqIAxC2pc0IpTfSC31f
khDfZtBZVEpyZrJxw4WNe+kcwSHwfFbkTjsmzGtkrsJM+CGHF6thdYDuRP4xsyMCX7fG3ouB8zmZ
k/yZQMXKGYH1LwVdX2V94BRQtBeXqGbCbRv3Gj8MgLkgyPfU9OndyTV2MK8XQvdA4HtK5HoiY/JX
exauvcZZpuk6mp2plNqT+yh4ageQen3a3vu44g55D0p/WIEB6J9Dacpj5Es82gVPr6rCy1PyEEPL
JhOvQJaX5IvbmhQTLoPcz1YBNp5XSamON/3o1UuqnOxnfaoust1O3R1swz5QUGb7qTG8xMG8Y7te
PV6SF+gZ8YbOqWuhn/rsgIFFGtemiGe2GWLxsnpmvIsHd1kUBNhz91zIB1v96hBGY64EuKSO8Vva
h9kybbysvfbj1nHZOaarSWBE6cFLPWDIXWXGrbLuBu+l52k55Lyfch/qFI2BAy/FKrKBKZOHkVs1
5i7fwefwx42aP1jJu3jHhaqbK1MSuuIdTg2e1AUOWvLu2+zLnpsIYSJjlqr5+sON21cLlj5f3VIE
bVaribbclIErWcmnyZhBmXTFusRD/cWEXg39YZuNb0XiOQFbx4s/Z0yXYfjWAvxUyeKystfZZ2MA
6SjEhueg3+fpUZaXujoMubVMIPIV+s4+miFTVcfhy+Tr0QfGbvzXXcPH4e86W1nirwjsa9jcUwE9
Z9SmBf8NSXmnaBaK+kMx2guTw3bvCH06c8AZNpQDAAviCBGfKH8b144y6gsrGlSvCuJmqZUWQaXS
0s7SH4tNk/M0hmr5oVVD8y3OuhcqgZs1piomj/hdwBXlJZfbqb+5zqAtEq0YF5UU35J+enMrZ1rT
RULy33UJ6AVVdIqEZrxTYlhtGVU/qjlFiM1EMrJ2KDcJK8c5FUJGLy2YpBw0Cgq7DGAM8oHXNwbv
dKZYkFCNWMUBVg7DZcLINk/b3DWdM9G+Z6L6FA3vnaI1F62L5Sm3umFXGLSsGVbwLYr7Gwb8JQZM
+wAlQbIBDuWdWXO7LI2keTYG/XNocnspcj5MlW5SbHbEG+0kwetiKjgpsw+sEQGTMpojsIe+ASYd
14OJTXd0GDs2ERRK1yd6rjYl6LuY7oNKN96sHhRgjw/MIxlibkyKJ64NQfAXYnINT3/jfxQF62VV
ZyfLbsnt9QU1pNUOKMslstSZOlZxIJW2Sl+U8WhHWJejCWQ4mo2yNN1aPCE+rIeiLG94nGl3jgpn
bpGvkf2JI+M2CDeGQcQbWSw8ZoHPUWTCfV6CqhxHIDYMb5s1JPt45fj4igUdqWcLrvA8wn+UQAOA
vJThStdHhbVJwkkk5QOhIbVXkO7xPpklnHJ5UiXDwqgjLTszu5aBMDgQ9GGMYxpzWzOKakmOsp27
mB7qwHVofyKXWCmqv0wwvJ45jXakuMVnTXZ+gRPaBgU4j8YNqh/opsf3wHjWnDiBxpKZL3ggCmXT
xuKMU5n8fXm8/WlGrCMqtJgk8o5ylZ94zxSVlUT9AkLlw3HpxxUh2frBpLv4lOMExPkdfeOyTV9f
UxwC0/6BqYQkiwpvrhniXQ115gfWcn0dZOJbJZntgudNF5oc+UfwhMME+vkKZFIw9l9S1JYDixnI
U0EhikYdFk1ENNKalGc2QdJ7gxxT/OQJt4mE2yem/o5wKBQZYc6u5waeE3DTtdJJc++WprEcqOVd
KAWRuRjsDItm3V16eB3YdIHsWzHO0j7GPxPG/rZReETDsjhYEIk8G6+mVznGJlVBUKszh15pNr5u
7ss8uE6+TuuNotyqMuA23Jbfa8jny8pOH/SYbpTJNg5mzwA48621NibROivzuQA2eag7Zzs5ylff
hI9BRV8kFtN1ExifqknNGYZma4l5XV/WvUVlaDvk3PycU2LGLNYF6hedBfmdYDVkH9nLo5rhLac9
dx9PEGVcMtNN1J4AYTzjH8C7OEdw6bLZ9a7YOE1zq7sKfHbbuseicz8amxgxefVoJLVQ0GezjC2b
+8Oc3DWEAk1SKeZIQkShJTyLPrGPRmSCVuhwKZunXmpbZw6OQ9e2PMi2EYkforSmFn36Oi66hlML
VLKF4AUWIlG/CGuyYneQSelZhM/LW3Ojbps1wFPjWp4dfrQZWEYz1HcaN9WgcCsYXyNAQWfIvwl6
FpdNNcF9pnU6mcCUdlPITgC2WOlx1dRQXzBVQ7M1SgpJa7hGQj+VAXeD3oTcosZymRkV/wu6LQKO
Qz+0jmchnzhtW9kh6NOOLgzCxqVWdQcnsg5VbJ7FQA81ye229Z/DSJyDiWmePkDrltOnVlsYi8ra
c0daJkb6JRcBduCoErTHidxejYLNNM3MWxTZ75nQBm/StPcyHV6Vyh34jetnP6u/NdWgrlSdM1Be
saflxIIWsI6drV8jgQHUPLS1VqJ74UU00AK8NuHk7chcOEufOEDXUc8ZGVfs3+dBMZd1nD/pnMd1
nNNmo+ngO4LBU00/Qs/XNSRqG+Yqx21BnoRDjW8N+lpRq2wdhhQ+TRXFcNNB077I0L+rNRjjJlOO
WFXfGj7uipY/RjXtLquCh9jVr7rVk91LPmiQWBU8HaZxjqPsipLhtXx8dpu8ZSLZDll9SbF/Bex7
nI5bagpQAWfvMYjMiC2hf2HeTph5kfYkxrOBp6V6suTsdAGLFN21eFgq+mGiLpTjGZd2bVgbsfKt
UEoe1O4b1a6HiaC2yLaQDIoSQtEQHSPK5/WsXFEMu1Cc4SFUtQ9VomBl2VYZ3adwyN/iDAJvOGLs
EBX5FKodtCcCtFTyuV7c7yb6Eyg93JZJvDPwwvmGzhWfphB4KF3+7qrdQ2SOD0P1FsfWa00WyhED
h+4pXw2q/RTM+6PMsiNFeAtTx/0RWrR5kgq4KuTQE7XyoIq67A4YAHhvFZzYXulXQwplpufYk/kP
booOLtzPPKdLTbEgntikTsTVmo+67LO6I+0FNTbPiKSb3BnOBCof+ra9Cq3lsqD1npYJ/DxwaPF8
kbIP1GvhwxJLG4IMKOv1Jc7TBbv+elDpfiIV8AA7nBYdmqxKzC4Fhbj241D2O0V1vucOLK+sC1aZ
pd6gmnP8448gVfFlDZwD2nCvq3h2FJzrBch44jQ6zU9kJTdQ1PcpO+3KxFlsWqhrJamkhWOAHkyD
ci8Sc6MxPNcH6+RHEiS2n/pca/RbClqFzo1hi/CywnEBr8zPPoXLg9kW57lWD6r6TSAw2coZ5ebR
Fz9QfRZTwOyRi5za2Ke8XBuBPLq62GF0Wo0QvzocG3FtUqbbDevRD49zhzWmjbcw01qo7A6/Nfcp
UyHp6tmdnP1TXjt3IfSvrFOfBqGslaz+GCSYYBoIupbzWvZY1g0lUrV8qHR73DZhf7G7bzYmmERE
lyqY9mE5fA/6eXlGcwDM9MJYgBvqrTBAxk1pfXepr9INBY68JnBPFSiCkGGT0Yvi5qHt49RTHHFI
/Awjn4zO4wi+d2ALofKbpyThlhYHFJpDVJ5ZTSJnfqe7awOP4jIpaWfKIJbMaprX5TjQyzrs1iYU
B6p2/RP6vLMIpF4SaBQeqKDHvMw32NG2eT2cWgFCLiJMsHWZq5zyCme73ZUUoQ+9/830AfkFAuqK
SKzhGoLxxxbXwlDAJWHEw6bTkDuU9i4K9mUGhhZhLr06RfZbLaJrGcOBSU2+tHZp5EkAwms48eyx
oSbB2uhamlV0vVqYKIIQGw+pX9N7cIrdAFwz93xrExMsG+IYRFJ7mkL/ewE/LxdVuuwkCJH4mTe+
NDrIZaVRfmt9OuOhGaJGWWunmLg6FeFjUaItQKw/tWn2TuSPmrk74sBxUowLomy1pIdwP6T4hCqz
uUU9ppmmhGJDsWmzjXztfVDb7zjzxEKzqFYlLXqLAlJxQ30G+mUuMUSlWfKj9gnxx6J/tBP/qCrB
q2Hgt2kx/bSpvFfUN46qBs+LVQqig3voweEtAoci+EfXUnbDp1lf/ACghPaZusWejyAPt6Uir1X3
SYcocHD2hTR4EFHlufWWpTjIT9TQYFz3wS0ucvQlNGSNoy7D+nNFGGKkmDlEAJhQIZ1OboQs7vU1
BDqee36Tr3X32I7vzQh3b5vZ99pdZ4QeIQBU3Ib/Nfb4t0wqp+hDFnXx1fyZyvsTLvtRlKOMgrD5
j/8NEnj+c/77X/p/g/arYRhhyPJ/t7Efv+OI/SMf+Pf/x++uFOM3Vcc24FoYSHAxzAiB310p2m8G
LS8kpS26WwyYv//HlaL/BmiVwa1q4xsxrdnV8V+uFHVGBFOBoaoziJWR97/jSvllmgS7XWOEBXfA
5C/AmjKPgP4w+0tIgpSpNQIotJTkiDs3oJqood92tAjnQzB7/sMn8xeGDv2X0fTPF3Rs0yamDmOA
+dKfXxB+z1DJEf0wMmAXkd3IFlpIoRRplGIRZmwO5eAzPUcuMBQDQcWF3LW0Y/ORLatfTlmQrWDy
MYdC+a0Sit78AaVxMnBEV1alL1qb7b1kFLJUOvxhkkJTtDYk1b9/I7/Mxub3IeA0u4QAbGIGv9Jw
BXZHsywjbaH2k7Up9Unnlm+UK+hzzu7vX8r+qw8NR5Pp2JajcU//1eFgG00ZFZy2F+YIzxS1Fpxy
fGBq66wDFuHlKLt8OeWYFbliLMKQXuSprRhW09zZBpHh1YYLaTU0sLLnyjE18lSAthshnrvdQ+4g
dDgtpmS9kfuR2jeGfVH7Dkc1XYcGYp0ZB6bnVCDqtFQ+6aLZ58JsGLZCiHBQOKh44K7uK1wu8pEq
1BkrximeBpBCpcCgnI66gz3F7emEgeW6qZBssU9KRsMN4m3mzGwVmE/6rBz2kxm/yqKLvW6GoDEk
mpErMxiNetxrhkuWJuSjD0GtrNQPpkTyEJXZvhjqht1mWA6Q10L2T63ltOE48Y7pJYyc4qEB6q+a
+lOf9G/QCd/MomSi1ysT4SQ5lRzobNNjAJK+JlSjPSLxWtihc9WD7vyCjfVH2HQwtrQWrUxUI983
+9IY6ZRTZKoDypNJlmJ2N/zaH868pbUjrmrbRrqiSVo59Xpxbe3802XHmAi4YmBwuFr2JudnUyMG
4ObTVRQ9YKWsB6NtQ37KQKf5q3Hub21VQDNYTAivg77/2eBJXnaEHxUGFw5t+ibsmuEcVbG103WU
eh1r/hmHGWM6hd2wM6yd73QabEXrnGbOMdFVf5MKP/QyS3RXteVxqcuKHXJsqOobE/vgohuvs8Fh
lOO01W4YycBbXQZMeHIsOHsWB2Ymj8PR7Pp2zUwQ7lXKZ0egAc5/a14JJFKJEgdkGAIQv0ZZVStN
BP4KkMJzP1P76DRXk1Y8jq7I34A4Arhpq3bja+R6aSTN7oEMOZlI5zVIimApO+VRaWOoP5FeXvVK
6kdHtMMT9Qm3PuWYFxgixV+XMa50AVetWuOroQjJkBS3Re7QrfVAfXPapDmS3weTkCQg03p8y5Yd
kJ7GTl5qUkJIdK1NxSxx5VR55xGLh3ze9BlB0Em9RH1WeLHik8+o4JwGAQKKO2ZvADK1NbQAZVcV
RkKAdoox0Zb4s5Isn3kEITAl0npeaQdyxw8i35IYf6YjL1yBy3swzIF+U8fS8V7jIifrqD9meME4
yzDNNQOKbNXRQEWMi602Ot/0qQy+Q4mAG5zIsdqaijZspToZT9Itw5vQCVuDLIg4kcTTKe7m0iop
YAdzLVHRMzhfMT2M1CVKYAv7r3tMc2HfTQotQW2YXxZlh++5KxG5JdMykpwUReQIXXlvJJuYmf0T
nZTxhkYmY13Yunlo+/EpDFBydYUSIsbsm8bH3yxi1d5MadRqOPXC9sWJS9pjx2pWimIrQlsbIK/W
Si92qsWfD2pCr9C/gvqtmErHi2pV+xGUFdA/yK0vra3zQHTlgToShKlm+nSK8qaFBoWgktaPAZN5
YabFrjBdaJZUSN6cbCiWsdE3tG9AsvLzfG8nSr5UW+bcRJ6Z5qEREqa27UOp9Ji46uwh1msOtSxI
L8R2XRxMNDAPgSU3YRVPXPnHp5pu63VEWX0kCL23MfegYODCFCdMcjQ2h20b69bCUQxAYcL5Ikfx
RuT5lRZNcajhOXm12VFW69pX0aa95weCuWafr/tRC1YwDSTavZG0UDwKJGAXsCjWQSosLBzXuizn
zJnFcbhIGPZV9JHGYbAJYkjKI78U/nHfDhYRaMtVUHeUp7m1AVW7bqxL3RbchwhTUb2ztFpmmp11
yBy0ByDNaF6pNanfZCT2gTOJVawO/WbK9S/mQJfCGU6ipSBas6seeH/ohKeqQVrO4y7zgJp2x0yo
F27CxSngK+8rONxS6AVjMK7zUwZyi3M+Mqtfq+Ur1UdMBksxjz7hhxQzsLgamPhKi5ZLbaggMw5h
dgAL4m/sKg1YbqbxtVMEEqkGmrAJgvrggvlHBWtiUvN+vu0C/GqhbkF7GINTS+fuMZ0c+whizVlk
WGDXsU63UJ0aR9W3PxUXtmUHcXdhlIXhmTWU55yf9nJsOn2lWX3kpaoRn5MJM0NgIY9VJh2WcMkk
sSSNx0ywRrNMqSiGJgTuZvzep86Pqgqj9Wi24TaYU3CWMmPyG9qCmFxvEt28GIQnpiSjiZaSnVUu
c5sMbG97mYvffVJBfUXM6riaknZT1pTuya0YILZlE+IdlkMJNRjhYyRN/mDn9PMtFOnGJ8Tw4sgE
wj7nEv9fUrofAFo4YiV6u4f06/fyM6pDZpPCFqx2kMNjhB0ecW68qGX0GZPg9VSHWucUumM0ylM6
x23HccIxkUTg+1Sg6pYZfQ5t/W5M9Ko7GeHaqUUgK/Xwsekpdq4JpPU02u1gZ31Ty5EM7zSkq0AB
SE3LrUbfd3EZ+entEWwvVcQwIips7ABBLzwy8I0XSBsbjA6LW63YAccQYHEY6tQm9AOCGgk9joZA
0XGCfHaI/tNioKGVJMagxWtyCgVVV6hXrj2Om84dux2FeXct1/NlXcrHzo+29iisQ12agOGpqEqy
6Oxyh1QCUDZjbS+HyPHpa7YRpMaybfelzvGznaLXmOD+2lf4PQbYHpe9LEaydbbxgF4ds8QIG4x2
KD4zUmxM8etdIERXLUZdsRdGf85DCgjUtihu0DwCWB1x9wp/epe2gYtmRak52x4eN5APGftHQYi8
iR+aqjpOgAfXZSZ4blmMj7Ghl4ehHj4oZOVCHvEha6mbMtnP6TMfq/6l4Gzy2riZ76HSyTW4Q9wq
vX+mfJmE0hCMfD2BtQsslVZCW2M1Ha+K5tysvD1D8s53VhjayzbsCfI3w8WXxJmiMQoucZqCLiBf
SW6vRB1gM+w42dHtygNWm/J5ZsRELpRDRVRfiR1y7wX6H1fqsHLDwThbVF6sQDvZqy4ByIroAZE5
y7sP+sJcDonzucjSHJI00WxNhdlXwwJaEXGcZrD+XBdFvdgjXJTaK7oKEEZtUc+VpwAdg+rTkQU2
E8T2HaeUbKl1aeVlo2ZOF1MpdAuR3lTLCxhewCxiCq8s+M+zx3LNg9iviqK7Ok0JINtVkC0A5GJR
i7JTrEUC7wC7DT4b65Ro4QgeVUQ7Rsaz2k480KqmRWMjB5FPSejmyn0vHhR4iCDs95lMbK/SnfHA
cV/3hpQjy+DrPJ4gzVmIS91ah36IVs42A/bCrvZm6jrnNmoTtqmY3sBRlBzisHeAmRL28xhK5rxq
5Vzd0sqPoxwKSmpMF3hkIXaFn8I1Snxdu1V9h6apiPQqHEAAyFCPOaxaioNcuZEM5WjoQzIJaFiS
e5xbUKFZDcKLCx3zAUpK+Z7xibzqktOKYwXZM88OzntfmBd/cocD9ZcVS445HsaqsXa50iSbKE3M
fe3DyhWwlba9ip2uq/FX6ErHPm1DEKX34dGtSvnmZ2o0bjAGhE+UsXQHN2ZGXfBlx/zRgq6nJMWn
1HQz8spHxDqBBY5exyDixBxxi7i12jhsQrdsNs58SlsgT7KRqOPwpteoLHw61qEpynhVOwEcI+hR
ywFayhVZNfXI3cKCnZRS2ZdVK+9Cy254QwbsVy2VfrpbdJumYNVlSm8oKy7wDv1NrTLC1+FzPWuY
6Z5dEY9eBzy+wj+Lk4oTvDj//ZXwF4/yfPu0iDaaJj2fnMF+5efBE+N6ZzcoRGn5MswHIWra7E3f
DXRwpdoaOne0stiHgVeV/+AK/cWlzGsLbu5ce22XCyZW6T/f4AESaoY98dpTmWn6IpbJGztmctM0
ViCVgCLEjCTEKlb3/3rX/5YE9b8Rl/6oLf3H/0d9U4STTPSHv1GgoqD9haPw+//ndw1K/W2OOIEf
0gz1p5j0LwXK/s1wTFJRYAw0wi0uX/V/xaKM3yyeHhVRCoOzo/1RgKKjyrZULPLm7//rvyNAafwh
/GD+4KfWabmi0crgtwyVATzDL5KQkmmqmvgzB8qNXhIVEl3ebNtKeJJlW9WLkxVMH0lfXUYVOlSz
bsjkz0PMHDdMf8vAeqyGUb5qA/0q8zKARe/cubhdsrj/QoFQGfyVyb7OsetorXnXoxezAFtE2eGh
D1EXzEzcFIsS21yvHwrftikETq7mwA1Mr4Kn4OcGbKKcL2JmGASROD7Srp6P959lUrRuvo+JjoSu
P1ZNMd10YHk7bu9cYCfgrbkCNMjRyeQWXpn5DnyE/KXB8uhaPv4rujMUrSeRLfSnSLd24fCC0AHd
oBBLRhHUo7LyxHyv3jjYCrsXQF9XZZgwNA709oLTMRQpYDjJ+icx2u0ZunV5Oq2Bmc3TVPNmZW7k
1QNcA4FosTIsrGjhlGHL651pO82mMzh9XALmf5TekN5ODRLfVGOZEc0FQWcuFIbA+mSf53cE06jk
IKkN1KGrc7VPlHo9lO594svh3Mv2h8aCizygxDQChs0SYF25qloz2mgyXLdi4voVHFMs9h6eFvUb
6ExlC2SrPvhNtR0qndtngxO0NOxvtaqD4rXKzTiMIZRfTi+t2NumNHa5DKdNTAR4yQ56wSSSYXcJ
vxR3+N4r3Rr/Cf4srmQLw+r9O87JkWS6fK6YjMKyD7+VqrOLbajxgNnPQm3OOQLWIKuPJMGKltUj
m7TdzcUMLnNs8s73Gi1k1ff+dztAaOsi9063JY4vq2MSjlt+wa19fGJnZxxST5TK0Jm40KG2LSf2
by7wM45bh5H+83cgQQUuLVUBRtq0EcqNVaywdKqLUEQU/YCQjpn4LOzMdvmSMPMo7TxDytPo1lKS
gi/G2pkJBs1+wieQdjnk72KUuyYnaGP1Tui5Q/js9PF75mfHIdHMAwYc/aHjzLUIa435cFvwbU/2
boKX3tDZyrSIDo2jHdvVtYkrZRv7fD6BzVuTdvguC+0G1ujbTyo5a4256kpb28iZrg1YhAOL0OUu
oRbN+/lxpAEnLq/BF7FUGoNTnJboR9lBVhzr5Kt0etOj71Au/NJIV6KMluZEdApz48SQlHoF20wB
KtJeqar5W67E13ECLJ2bsCzDce9mTHHgEt6MNJXbPqW0thb8CHRmzVoMarWoD/XAXwVu4G4V5T20
v+e2c8xF/Wj0dypAsC/iLoDnf681Ss2CtHqjK2QFkHDpSownOaa2VWrKaxq0tqfQs4v1RL80hfol
aRUwego6+58yib8XBXfz0Ci3USt2mm+vyoZAdCn5aBrKMc+A39Ujv5bZlpFNi5wg8UIZlM+4rojN
UbHjdFxWp6z1kl6Ta1mzwHEdQl209G5ZKdW9TuFSkpfn1iMbdRka/l1AOP/5zeja0GCMjQCFz8Dv
AP1NN6rvVdoyyyoxz5NG8TrhPwFQS7Y6Zjgv6AePS36Db0XlluzAa+LqHkLaSOl9r3084JzUFpwf
6Vp7dKYKh2bwPvnTzrQsC6WkfqGO9OAOylc1QhuYQQo+bxD9sIX0kTi0r4j4e527Dh3cPIY6PkOM
rhnJHGS2WqXLiEsxJopZ4GnRJSJR8pl0fHOwYDmvjk8w17eKQdaS6AMlBNzcDaTrsVAUz9bjdzqG
gZJ3MV7FTLmPoFKYkv8ne+exHDmSZdFfGZs92iDcIRaziUBoQS03MJJJQmvlwNfPQXXVdHXZ2LTN
vnclMpPMIIS/++49d1szqK470J5sLL90UiPxYN7mLuTzQJ08mwlu6UxpwGmBN6CJRJzjKX+WcB6M
Sbt1gnxPOeE6zulOtm3jVYvLb6h0557GE8fhKpndZzTUeacE1AjaTi+5B8Y/AUNPm9PJ6/KtqPKD
6UDCIpmO3zDXX/QK1zeus5U+AOVaCPhegpG6at+piHlWvbOrGP9DKqZ1682GBZmE4mbIy5vE8XxD
y29bU2MKNjGtjidL9HwG3iH3zItJHMTChIVC9oQ1FR+swPvyTvKPrTA2VKF8dqfrCid2bwz3i9JS
xDu3/aKobV5F8t5lZsxC8WWRufCAJFPd9GMBLkScWEH3WQ1NtgWpsJC9Dh48Dw3nLACLHfb8XaNG
/uT6tpi/gvAHSdihV6sK+ZM4vu6LjBdU2biPjNG7GKJOYOkvJX5QEXdXAIz73gs2jjY9BEV/ny5V
JlW31UPKyNLylOg0d7CRzRB5XOpfmsUzGZqoVBpckeQL9slzIHAv6P2pWIa/SB6bMtt3hfFSmd7G
Vt2VZ+46tTA6arScxeO2JXYxyIyu7IRSL0idOpdx1BwGe7rOvXPUjXndMZw4+bTr6BHX8u5Ljcw9
RXqwunjvociDnGB0a48qV0fIVFeaIqfWfPIa41Tg1JAOJwiclc4xaO/pQjy4IbmNTruZY4e3njg3
ajHw8I3qhTrn9C0z80lc4nPMFrd8aDwXxmHxXgrAUlXDQOvkMwt2UuJYU2zfyyuCJ6n2Yo/M0faE
NBvWrXZTz8ImLqHEuQyzao/j02cav5hlg7ew7PdBMjykM7LVxK6b4sRJPIW5GG/wvP6kaeZuRreJ
MBALczvh8SPAhqKbk91c1zk8R6CnmY9Jal6LLIz8ITQWXCtVT9CUF5dh4x0RXYkjm110X9pRuu4D
RSAZVtuqN+gsbiuPc0rea+sgcB65CaLd7FAmWbiYgGNkRB5/EYeewRFb8ESLRSR7TAACrBNvOqGY
iKORyCeIJszV7oS9Ph94FaEbYGoy8KdE9zkg5fXSyFJMGvafgh96Mpg3bobfs1VcIm0FsYTAEaO8
qbofCgO6jS2G5DO18umFYiA8EzTLArFge24MkcRIQSDWbvJ9YNNzUw78Sb1GZULoTX4aUI0jhvAl
bgmzjFRarUYAiWwDZjdbTwNemphRW4gcd2DClUZGujpkevBp060dU/RNnioONmPc8DAIL1Y17lKd
od8UDTVF0nyB36LtWtD+a+DN9qaJSI44qXqVQ/0cLPyvXoZABU1gqrHRuadJV7GPPQ4tJYKxF+bt
HT3zK0/k35WVf5oj2YzcJEcQth0pVq2Lz8qwTlTT7Cpq47ddDWVbboYWh2im3VlwERnMUWCWFQJR
FZTcSTocctjYcQko9JfnYYgOpYuYn9Y4QsyArU2WhDsZGuCUpv4zrOihnBNrxhgNypHWRIr+YvMH
PT8FdeyZ6NT9D/GeHa1O92YFlAmNM/TZxFAVWY7TaixoZXRp4+ZA10+0jxaCTAVhjRhq9LBSobHT
O++ZXworGybKwVL8PY2Sy9zlQb8VE8ouJqL6WPZhgrNQuIdYX0y9NNiUW4X/nUjTrVd3tABZAFdR
SElUjd3DQlJ5c9GD4TAl71AG7AMkU3ors2Fi20FgsWQrsAIekbGOs/AG0rCI2T3/mqrqrNFzwaq1
Tje6xro6MDuf7mz0esP7VebThwjKL8eurg4nCe4vbrIAGuWJXF18EqGBrTZ0qnXrZo9YobjcSs8F
+4Z9OM7zfms4UcmxKbBv7KQ8x6UM3p02jo/8sAdfiQQb04QYJ3qtODRJXqxVxf5Dg6S+L4uC3UvE
ySCfkVvhI5EroBHmYipnF1gttNm8nx7gA7GuDTi+693wWpro3kHUbyynon5zBkrkZnITOp22og+D
rvMUsyx1NjVP6SK/KvJktA5OMcEjvhmzhYOFfh5vWGWylGMHuCbNpq1LV3vLUzy5IWVoixaEM8zD
M1QWIKJY7x1SI8VFl0ARl+I9GNDcQW4XPlcjNR0MFjiDlu6rcGCzlFWCBDn23aCSFNEv1Z0UfNNY
ItEJTTd7m0NOeVrdPITWV+jhW2M7KuFSE8NjSSvkPh4KtnZEL6RhPQwyan1tCvHlOAaHVKCcWK+j
xnd6dyE8D4Ck2VqFeWDsTeVuqoifZkijZh5hOfb64E4F6l5T1KjIDOBrm1He2GEfo/CA7VHWT34X
hIIlc5g8TRnXTp3x4eTDmF9qzmmHEej4djALn+ph+ht7Wt14PR4mZ5L82Ig7lZgT1obieWODaif+
x1mNQIuWlLeuqz4aDgww8rMSc0DF3MWPtiRrlEDfWc+DtuuVS5jDvrZJmq1Zi00vNTw29Fwt8huc
sDElnD4cVRdkkF7iu0i5dAsbttmc5cc80r3bueHnxK/gKiln1O9m2AVulaK4MVbFal+1UwM9lOo9
q6+g2mY9Teqqny95Rqq1hR509Aj3i4j2YgnlyrVnv3aW+3wsqg34H5KKUfBqlc41tyAZlkr2LO5G
QbVuc6CfLVxnVTpfS0NZvqh4aMCztrhtwhtzoA8tgHy3rXgArQYwk+vOlK9m4101RdjJYEN49LR6
PxbxDSn/+3DCmC+q4Bnho1qrqLqQAjiz4STfTWNqQolMVrbRTquIFUQTExPtnAencY+ccBresxwh
e63CtBu2DxUu9HXqcnFSb6ltO11808kWrxy7f5UpFu0KuZ2WNf3LXbqsoAGae6Oy0Bor6MAglmFY
DfGvHmBC2oOAjls6+fKgt26mSRsufD4eZAZQD5jVAz9wWA9A5FtPcXLvJomzjaDLSZl/WQwyfjkn
ZCjTAuXAuHGg7fWG5iEJd1RtirIKyK8a3QGvGXTo9gTfqlrpRtC92Y2IGOU02ir6ylkwkTyLO3Xs
m8i5CXEfrM0KtjXlvtG7mXOTlKrMMPmKkQ0+j5/J/eCpu+yoeDAAz+O2GfQ7IZIHkUqwa+Mh1eyd
t0Ra6UjYaz7HXUbZjG67Wpnr3hLrWJgu1pA8ZBPo+jAoHXDPLAcHr5mB1BVEUWO8hNkwwiXrScEE
LkULhFAkIe3A4UacJvNX03P+hzxfvwpUlH1vkTbswkito5yUo2070xopnrPp7OXJLhka7+SGrnnQ
BufNMrTM25R9ap2VVRBC18m9pQH9PC59UkWLMzA3brXQOcbtD7uRr2UOC+rwpSiqVaXVR6OxPgiD
jJixIQxOHTNsMETzQbfCYVPq5tEU/DBKIJ4XY9B3f5IC/xfL1V/12sVyRo7dhdaCbGe5i5b8J4tX
F7iTztGDJSL9yk44fOEGWav611jCPmfsriLz7wrxv3Xaf8Wz8gw6eP4vnbbMPz+aX/9MvGXFs/yu
35VaPIGm4ZmehccP/oCFGPp3rdb9G3wbx9ENG9Og5wgbGfUPsRaGlSX5bRIYDf9nMaP94RZcdFwX
Ic2w0A+XP/r/I9b+xS3I17bgNCxwXceVCyzkny+lUpLe7eBi0OPcjafE0T+sdpgImqlj2rfp5k+f
zf9y4fIx/HXPgR5sSCyQ2Oxo7TG85Rv607UbziB7qs7jTNhkPLTysL5PDWc8tDUmd6IXZxwuZJTT
JF8NRXLIOSDTQWNcHDpTdk0STse2y/VXUZMSbBvN2rqNjrOwHQwdw3bSISc06qOqTHenz8FTN6es
NWa73RhZIJ5TXsQUzT/hZLzRqRcli+kYkA/S6tZp2FHnPZBu2kPIUoLOJC6EKbdOHnpZB2yotP45
auf2AaZZQwh+hD+kxv6xn0y2sCEQG7C44ypq6KjQ5LyJl+rhdsb9P2Wq2rrRSGEdPdN0iRXmfgLZ
AMN+3FtVJ1YJCiZDZXI2RHOXKVCgRSLslRaj8KX5gJsG6OKqnSXnvpLeqLPMI0yKPfb9PjAPrpt1
p8GjsG8ZXSoclOLTTRvg9EUT6juTj/zsxDzSzNZ4BT9TrjJD2XuccdYLiE5vGzS8rVZWZ2kv/IDA
CceZetRyp9nNkSOPnd2PSEw0BkIINagZYcSu6nn4tlgLLB3VnU6b6TxdOlvLHvOSQhIE4PLYCb06
OYPRHFsnnbbOkHJKoiaKN/WYKhzUTJmjAFs5BPTDO8yivHUz1A8q5sY5d3yvIIPAf6W7uWlwaElK
O1pvFuuUX42iEDe7Ak/1PTda6GualA9VGIIwz2uxbqt5/BTUIF5auPaIeHP6wXF7vnM4K9w02oTd
RRnGuC+ETPa2bpcncx7SVZCMJqG7rPRbs7Hg4SfmLgYxvEOmLtHDKPE0S0m03ZCkCga60nNdvogh
dtegdrxbi7OaMfNxemmdnVpzgi8CERvebKoOhQlssAumFrQDWcesz74km1j2pWwY3Ay3Y2Rc3SUX
HbGiPtqdnPclvSvvoTfTFlI0t7GVoONRYESUFIZkzaFohx3IOnmRfjc594YqPY7Q2NB56a6N/Dlw
tZGu2JpWIEve8XJZxirto+wC5JriXYsFSY9kvEAU8V1b/Zaq2jdqfgcvxKFIwDOA6ZpuosT04fFR
ah0ZIH4RkdxGPi8BDUeIo25x37aANGbdGjEu9oQt7ezemEhFsTf3xJWNa7yN+wVEZEl/EkrnXJ3Q
lFvzH7J1X+XuSZ+L9j5uoaqEzEp+rFXyOrojVZy4stg/MB00ij2zJTW/tOZp2OQN+msyqPTRiOzp
Z4yHFEwpNtZkGWu8zBl2TibrjRk4xn2gFTODDJYxSh82TobSAXk23lO+wIDuzCCGgtTYlU4zDwy7
GPQT8rXkZUS5yXKS9G1aXMOJXKFdC1DRiOGXflblq6OhU/FcO+CvuNiVjPaIHJRUgvWhPVUVP304
M13XfXGxOOJtKzp8+WhN7wfQARJYyjali5fdCPWHNFvhXesbf5S9YAPGETNSKrq1OhY8Qkt10g2s
2T0MgVd4i0NOUhuWq9uV0SXNmVYSG4dvFoudXvFvMT2X29ZB/LZYJ5+LSH+0c5q3GoaMzKKVu46o
npiCX2R/YqTFUqyskCeQF5vF0e1i0Cc8k1ddbVEcpOkPldcCxx7JY3Rz/NhVrcVSiQGhAzCFkYrH
Go7E/Jugzcesi7My04quQ2KTNCh9NC5ZL30QH17iEmXLc/pEbD5iva0ea4oX5Ioprir8QAPZWsu6
O2hpfZiLud4AoRiOc7i0d+HYfSKnylqvtct1xAYSS2ohD9bYFPvAZS1UF8ZN6sEhqCeSLpUp9m4O
FhHrBj2itfGhwHDjA3Lat64b7/SOezHotIcJIvZGMxzoMuPMcOGxt9DJoJ+7uTiGhMHjagr2pl2T
1s+f9bmeDo3bQU8caqAdYHP9hkUl/d6NtynKrH4lzqIfudLlGwHNYWP2As7rYqYQuSRjOLCJYlOX
1Vc3XGQznnd+Sj8WXRv1dHKtrtkPbCxKfg0Wljo2+kOlN9q9PuDw77yGhZaarHijl3yZRJ9jgBRp
/WnUZCFXvQ0n+5gk7FOakpsthE+cE8NKuhuitMbVzif5IcHPApDDwTUmDO7ZEO6TSb4WcuSSnB3o
R6aL5bX/6NUw+bZltOgvzbVroctFdFPupxm1SpdhfOSWzh8CrQ8varbREB2sufz0L6ZLNVWsI64F
DmfpchD3AlfinRr1+lnCRt4Tul1JL3knULyMR+81XnDNRvt2UtmfiRQQOHTdO0dE46boJLyjxAo2
mUlzjgFSYjU2Um0beomOjYVYAFbyTJs8Wmkm2TsPyYKrKz5VRbSbhtNNNhGz7LKk3NoZ/NtaQ/+I
NSjGuKHRwtRnZUzDSbB6xnzM8oUFzZnBNMamtQTnh65bEwnN1yyBqK01vOsow0PIx+u7Y9NuYaOr
Lew3UrP6PGT3E47AB3bOwU1qzB8jdI/bySzGZ4cPEodiN53tsrQPetK22zFCc28ptl9rWkAVuaNH
70Yfp3jMsKRkUjZ3aGYExknPryaLbhdtlu266hOyS6PgQMCGacL2EgxX7EEcQoZLnGV3ZsoIapvC
PdHa5j6mgbNUDiQ7wKH2d44iTp5kzUGGGnH9HipSuQGm7Php5NIJVbbauneB0BgNgeymFPGZN+A6
FWZIP08lDtKh3nhVQYbHPr30RSEcuJK6drjUxnM6T+1bGjPMAouJ9Wdn9Ha1J2nbzutuH4gGZKkY
nYPGw3ulpJf5hm5goW+JzkrUvYuR1M7RXeqBw4wdfGBij6Sq4CXOGh1bSocVNgh4QnWp86nyapf2
VXGNBc7NrrB3jkR9tnIi+CNvbTYOKXeppRmPWSsl5cgoInXAprVqe3NnamzdTQe/J7vY+snGjLhU
lhR7AFU01TkchjAKShaQSXtyao3zR8/qBEiye8CCGGPWW3Jhgz7f9Q2wbC4R3ElS/tBv1vqg1KMV
Kqzkfmb+pYh+CMAuVlyhMi93ZqxjSEthIl+7qpkPhQMyyIgzeRoFRfOYj8AmdBERN/ITtXMaGsm9
1rQ8owKjeuobKEVlYe3iEkneJ5JfHLqoB5LBM2pNHcq2G71wT/l59jOLgTdWb5FpQ0J8iIDkHEfT
dd+oPcTpaI5QZYshNz8HxWNhasEPrVjC2demCD5VyV7T0ObOp4FC+5yyNnrVm7ZZI4CRo1bA6/JN
adC0DdmefYiJ4eAYoiRd2Nt0vHehmlmplxwrRqZ16+RYbNvY3LSW+FaZ6uEmOcOXFB3Hex7Pu7lt
q6NMJoENjAoz10ahssZRrHiAjXdxUiDvtlEsqWBEIc3EQrGvGKIA3YzQBAsM1IMGkZIfcQwvivqA
FdSAOxzE7bbyZsQqADuviWgtMhqEfIlNahPF42FyzpqqvS28cjp1CUrFYXQSA2CLjVlZ5N0WB1p6
ZEfT7/IaUWkk0cLfP3+gqBeCiaGXNvm/fjYPAUPK0pZ0JUnVP5edKrjKueh3Uax9jIk5nzTXeCb4
Yb8iX+Ax642cZqa27w/sUdHQByynuF3CsPmADGvcgEGDXGNBzyxS6050vbyxkh7DOi+N5Z4IDvqo
ObdqKpRfUInu4nNed05MrfFUxICxs57LkIkiZYGSR6+Z3qrHOKgpKeps97XsPe27sQHa273SPimM
rdeimaZHzQODBoz8N7u0vPQjAnjuzvrK1PvhmeB16JcCXpuh2tq3W3UT4TWZMbNt0x6B28P74Css
uo0pHumGXBBzVDj2WmZQTjkBBsLtJjZl7bUg6YYq2rj6VB4WKvsmnKZoj8mcFx+6l22pMd/0eqUf
i8TDEyqyaF2VaIghgIUnOpfS+yrw3HMA/+FFDTpJFrb/O2q/+u9eGtmqNOKRY3gvKMhqcOf7ccir
xRmt+hiMXXao87m12Xs2dHypLLgF3mMDcJr1ozVisQThYQYXs5WpD4eCI1YRw55g0a/UELGqLSJI
ZG0AkoySS783MbL0XT4/hEk2UhcxAiwH0sCuJ7gvIkay3pIZmXtSKkZEzqfXovwoyoxtQZ8059yz
oh+ljyWkq2m6VR1BHWQi98nFNU2FYvJsW1p3K+s83Q7Y98aVZ4qJNg1zenaXLbzo63NpLMYBDqu+
qXUhHyHv5HmgbbMqrWHDbB49RgUu+7qoBCiTptl1AKJcPdhMPDWxVXG9Ns4P3hamHofeA8Rl89z2
xGvMsr6znOhEgjh/7hdvi94349Yd6Ym34HXxwM/Wuh37ZtpB3kh7RouKvocKAyx9NL8IEDzRe4fJ
UwVYD3RYComttpoNw4Qx7wKY9xrqkeJJzpVCoek95tjnGXxtZ3wEnlCHiLcwJDX3FRc7dZRT8S3C
Yq2Vw0scTV+aPhZrt9V/ZPAw0MS3JbjFFhSMjaWdtLm+lx3TTjE412kGQVKNg70Ze7LIHrm4USEY
G+FLa6EmQ5VaJ5Wzd8z2mrdFSshl3nUieZ5CwkGkLylxGdhQyXxku1dTANkObXbXFPGlUTa7f1Lg
uKzgPTYDEZKKBcZvfiQiHblf5IBL0tE65rZ2UwTs+edGUVzbWWxbsGqDe0t+gjB5iVwD9EXXOj6W
YlY3ISwpEbdY04ezk/F2dyQ7mE5F2rs7xdMRYjiQB8VcYxvjrlPlKYhV/2V0tA9MU8/92zXO3quw
AbiDYmHkGeumaU+VLavLaFrl2sDwfpt5Y3aImEl+eDCCB2uyGiMJttSirYa1jLx+I1useI5XzT5H
w3Az1OGGfAyIdINXq1JWQqZ5avdcAgA5YrvmFTONT2JyAnLyUaH7ednUK72R5XbseR8yhg3gNHLn
ht6lkMsxip9UoG2lY+THoEGr5lRw1zgUtZjFwGvP4expIdUbjnSf8sAjI5GwWzUQehOPT6Gv8VwX
5skzBgp7q/yXm7ThRhjauPNYVW0bfkxvSceiWDOyQ0XhXO4iVmcJ1noPI+Qx6FIMVWwtU2ABqyFo
stswqndNzeMLIjzfqBolNZxYL2jfHDfZUE9cE/ol5YW9zzl+ZUA18d0+BZXrnOKk+ebp6R6tIDsS
Un3zNCwfACHP4ZwyTeVafGIpKq/uyAKyhkJaCygkCXUJhzir3hWGMSrYUnriyK+VJX6GkgIVbPZk
5FfYioGoENhbc0lRRRJXcu3EtXlpPWe4tCF9uEg5CeZsvb1yQgZiQ9NUIJhcJztQR2G2+ra2eY3/
Jgb+W1P+F5qyqdNI8Sfd1P/oPv7ju6Apdrp+5N//9Z+Xj+Yr+v5z/Pz33/KPUgS0X3vpPrCFpdtI
qP9TigBrnv8hbFCu+m+24D8EZZoUfmsrQDFeChWWvoQ/BGXzb7bL7va3fQJ1CZb7/xKU9b+Qdk0D
6y9fXRdCN0yDst5/Vnhz5CW9iLHCGZNJEgJu/D5E0OJESx0mK8lsJQrvQrMgrGNSVi0SJNhluHzJ
Lc1P1XbAUoKVYaiOgW6UWwrBGcCUfB0FOCUsrsW2CDLieGH/Y1Kh7WNqpUg6gmttD7303YhJxMkC
92rS7TnTHcW/ofPokcH4n5Ygk4B9bV2X3zpbxGkoRqt9ICVvpdBgP5R0UbECfwuWHb/mVLU/euSy
TFZHt2VSlts6mukgNkE66AMr8LJw73gC38hagfPN6Flp6TWBwBpd28HjGFzI9t5wNJwxJFC/qr4t
WXWzRbfied4Sy5qu2jzMe45tllpnYfnekbW9xbhYY9Pgl7+A7wCylI05iY8yn6F/CG52ZEqwExQs
z+7GMXTsG5M3VhyVrdupmo5Ave8DLIUzKFvQs94KUnFxCHUVXlwVqmSfzrpz1exKPPGASx3MOtm7
h0lhJQUxJXuQ7arS+afcCz6Y/F9nNya6HzKDVZynVkuWDDdMY52Ei+XOJoSy0k3EDGml1cZK+acK
kxt/VX4AAmse56iZdGdWHR3be4uAqO3qKKnuLNwy/uS6Zzi2JoFV/Ti4+buma98OyWlfT832lxt0
BIZmhbUZkN1IiLJ1dpxQzXfLcl1nU1BPDqkpJTptFe5jVKLW3NZFJ9RW5WgY2L7wgxaOXBuz9SSR
TfxBzacqa5xyO5eKzXZOKoscqy+ngP7WutLx9M20pl9i1/qGU134MoaDH5iXaLE2VW3Qsjt9SOz5
4qj8OHZjj6fEeKFv7T6osCl0Oh2+E13xnLTlOXM6c63wca/tmQU3mku/SWQxHUUE5S20MZj0Lsjp
iAsysMp+a7XePoyGO23J7MWReM9S8W3bydbWQ4wD2vBkS/4BjDJyR7HwmyqJIzyef1ojuukt42Wy
YbC1BpczfXHv5hhQMDzHN3puH8aWxM2YA8GvgVasJhsPRltmjyFwNZPkq4loxuKfwRgv9WUoAXfK
5Do0OIBqz3gnGYhvelZcKq963nKRpVG5NgtiVXTQlXdlypEhH6pnr41+2TX6G93KUKsRHfFg8wKO
M9JmosV7BUrPvYQip6qqbOVb4FAC6NaYH1WcolKbMKIGkzJjnDcT2VYMYJrQjtim2Le2Grsauqbc
CheE2Ti0bSvNRMbTP4haYQOd8O05vOP9ujTnwxRrYmfZ48gbEswZ7p7vnAMb9RK4OZxaOWu9l801
z8tsY3tTtWl6gZpS9Q82ZSbsq/Qb/JVPCo/MGBc8gIr+U9Tuq+FaBzWb5m06V4e4jvp11uBVsURb
Xa3OGyUW9fqhrzHm5COeC7cNcUBXxTMzzgWzTLQpJFRm6LCxtRkr2tLx74C+K+cPIWIc3TVvdsqK
9EOsIfdM+khYOriFIXRLjKvb9B4vdKNvLin1VetCqSfKsuhz1B9i7lgzL075wuTo1OCQlubbSzWD
PTxSPb24eAl7UZxw4ucPUwxBcpQWdj2BNWj03G+MWxc7CWhUMrmauzQuPywLmatzqBCgrGI39W2/
71nZgHTqE5cmrAadtA1feL7GpyiV75PFKs/uMQYpD9iCUaud0qdXJx/hCrpcMoJqNs7K6f1oEDQv
sf6hhNermiq+DbMj2iOqJelr/JUicFatFIeZc9nGxZW0GpdVWTgTVwwnGV/xqd/3Af6geCaVwbjI
oD/ToJzh98fJLQtfa5psjVBe7ifDmja1Hv8imPxmdXUAEkpHRu5eu4DdOqsY9kjk8qH8ie8UYMem
lIh5lsc5t2ZTiqGxQ5GcMUr1E1ojBderecRjWds4v+zadVa2jWXNiIcHonHEBHQEmL47dFZqPMfW
FG2inPhr6GWICVMUXZOQtYUx2+ZJyshaVS4XFQugc2HqO9sp3rQSpxERwL3eq49+Kvc0HDLhTbD2
pir4ZRfc1bLHh6K12j6E71XF+pOkS27Vi+5zSBZyJp6VJYdwgwF2I6v0ZJqiPtgj2l7rdfbtzAma
h1t2M3vFxeVLKToq18qxUAk85Wx5RgabqGkYfsnM+TQJRygOAWZVqr87kfVsxfq9l/M1S9eND4ab
NFtb8ZMMqFkE9mXwLUDkDFoeuI0khq6gA6+0ltIPLQKb5xX44aayeG504qeWh8Y0Y1pfNb2K/GTq
6lNeT4iek/dlddA1Ar08pzqHiowtBvIIBiFvLn5lNk1ksgVNqmqgyznOviavzmPPN5CVfAOyxvk7
AkqD1E9UNywYNFrEaYf1w7qfmk/DnZIdasYv4s8mRCluoUwuDj3MYSsBwwbEohNu7bBsd0UdBjCe
mmQfF4VNRcbUXumxiI+sCB+dDI9caA2vMTPvEVuIu+uqEQvzjGPOoOWdqwyj5W+WwLGN+xOGWIyL
3KnNymTvQ2czb/sGM8BdD5R2hd90ifLT+N7kzIO65v2K5/4aZc0hm4d9OOB8UhPRd1SIl3gupb+Y
x2wa2A5R4t72WODg9LUITwhb1kgkuRX3JTzHLgIpY1sBPAuaWmD+fpZpZ2yggamtGQdkfOPc9sdp
GJFy1JNwvIssu09naC5Tkj4g/5w4GXDLNbVm+zoOS7x6pTgN2qIDxBy/Rq979TReiXoZRT6ZQ5cr
SIHCmiyGPZXgoTaM/I1jFJhbdH5uaj24IZDLbR/17m5u9J9SN7STmPUPYJNI01qoFjjCuKlABJPt
ugySN6LDTuLHm8kkYE4aWWclp8DIvjQtutELOC0d3XJM5XiiMDB2BycAlFJb6eC3LvVGBDLkWq80
gjY8XYIaDIIupx8913+wlPYrXI4U25G7v4wznkjiAVgkR8VTUFXJE9Z3bY3709xgoI2PwwJ4aPgW
1zSoZjsleRYsjWFXDpnhfojllvVV5+eu9TJYfb3/95D126j0L4YsYVDg/H8OWSUdBP80ZP3+W34f
siSl0zaXMGt/hin+3/8MWUxSxKAYsgSTDsTqf5h2TDKZeH3Bbnm26+Dz+WPCMv5mLUAp1xACkw3J
y9/4auF3+btnBiwaSdZ//Pt/FH1+Sy9p1/7XfwrvL1U5xHWpp4a0pfO9LWAyvtCfLTRpFU+c0zUB
mIAhhHjfc1qp6joN/SeIAe88eXPmR31Us+3kNVUbi9RkZ48xHqW1Ek56ILcJqt3mMTjT8Obb6aCf
uSXfNQdX5xxwH0hREMpJeNzgkz1HdVdsyLIFnDJhQ8WRK7ZS4FSHBQAnz1mep2Fc7tGBaLExxRGZ
v8FtuQBK2eysJ4zB964WJ9eeNR4VE8Av2oybEjTVj6u6ZJ+X5PPsGl+xKyUszdigIi3kpD+FvpvX
ewz42DfJLPCxJSV/T7z5CZYhX5/4ujyYrlrifKe8BHygHleMLbtUKON2omTyoLekg1r6Of2m0WBD
13BpNaPYuWP1lQ+k+Dq3pt0iqQlkml72Umr2ve6Vt0liWceacWl5loJCQX9b2ZQaoOcs4G8OSiOh
dmICzGVRpHwstN7araw3Ycd7XYu/Sk3xvkvJJZkD3Fmp56R5mJg3icifumap6KP8GaPs2+wNj8SI
HtMCfJY7pB9i6hq+XepG7MWfrKfGUgMSXRwn4xNR6ULCTTa5VvhQi0/WFL96c8VEgv+6lzz1EtxI
A0NT0+j5XTzhiO5G3jdcFiAYH2zemxppBowlJERghnNaP5u98d7koJ7q5kXPBCesKnrPUfSQ9vkA
o8JgHAjPFYr9qiL55Gf1bF5gNu6bRUefwnw8khYbb624SH3dIMY6puW1yekPTmsc4Aai+ooToreB
OmZCX2Gfwo/swRlV9fjf7J3XcuRGuq1f5bwAFAkgE+ZyF8oXiyy67iZvEG3Y8N7j6feXrdEJSfvM
zNn3czERipFIlgESv1nrW2tmkyzDdw5xqzh0JNj2S9wfuK0Yh4GU7qb5hdVQfhzc/mtTgecqGdlv
kqa9ivytt9iVUug1rfc9n8BdFGrHI+/dgbGpdJypZX2aLBFgzGGtQKroZuIi6IkYvvG0+lJaRbsn
n1fVDBqF+VKnNLFruTgXWQ/jt6KZOqIvhpoJa1zs+pwReXcbew9mLIIe1EE95DOvv7mdhd+0onzs
eTCM4/LhRP5Hxgr9rmmmH10Dn8xg3RLYq6MDvse3uG9mSmCFMSOd7fohReD6EMeSEfPIOgqYLrVP
i885dKcL3bG5sd307Mzo8XsjY/kMzQz/j7tlUvgSIiyCN5QVF5OM4TloGW560Ir9a1PK90HEP7Ck
gKL0KoJLelF9KlSlyKOYMuqkFf9gESOtQedCPuMQCIsRCTd9fKPuIFuhnB+Zh0e70GEd7FgDkG2k
ygOYaOS74n2qFLHLNQI1lkMRFHqGq1k2v+LiPph2vV88+ZHUnjh5Q/oSusrcRgPtiz/n4yFpMLGF
KdTAYbI+i0TZQTH002aq1ZMkXbPq1T4q20vLuB2T7OfIU1u2N4QVe7DGpkeH/pqXRMNbrLrtjrA1
2WtNFv1qnlb/psIp3Roen6pr51A3S7IDbWsSJyWz8oAU/ok9mYvmLly04sVjCJUlp8KMDonM63v+
4QdIbB8HAA5p14F/4xCU7kP/cNc04D++stvbujlwd3cNzU1b0dtacfGGq5nhEr4tJFRpc+Awlbui
TNpdx0h6u1IC7msHm1di0ykUY/dt6ajmBSGZByvtTNbRTAukuQ6HZJbd0VCUwrOGGocod16minna
xuuZRMslnU+stie09pmtX5a/j1EW3gjJPRmDuqRO9WRVhKgtbNYY2CTtNy/P6hc2lupi5PPrr7Pc
RdqIeMx5arMoPq4mfw75x96nDwpCd4RN0vpQ8zgxypH6ttWAu1+z5hlhIxT4/ksCPhBaxfzcA8aj
ozkDejoPwi5JTwOaY9mOgxQS8RBKp+9Eyz+uCHl27TQOO7bK4PdMehpMNgTBqKg6wBZCcGC/0RqJ
XTHjl3PG8TmJkm7f9C6Wk6Sq7n65FfKU+SLjr/rqN3guTNwae8f2Yq3qWGlheArGDnOUnhf6q2N0
QwQKnZEw6jDSKCA9o7i2TfPcOe14VE33zVddd2hMlqXwi7Ha0vhZKYl0vv2JLQ3pIS1gaY90PbON
rIA7/s3oxBPXlbVJXPdmJev9GHvdXUm49n62GMKN/Zjy7crvS+Hf4W3ZsUhryOFDE5GjJ1HJBEfI
Fx8mXQU3Vf8IJBjHFstRIk4yvv8UXLJvuvuEjfoRlC5W4bCgBetbLGWOk1wiSYYL3TH5omKLB6zd
WaRFXlFpnAtDWtuibgCec8FTC6OB4cMAeoZ/bnTZwayLC1vN67Otu7Kf61qRQQjzeav1Qo3rGIaz
r1W6bWVt7qY5ecgHorGNHu/UhP1vVBk83JlHf0zqQOBEJjcg+ekQ0lj8VpgWWgOZJtLTNSDhID2l
DAc/d+ls3ZeASbk3KZUZyl3zonplsfxjwFFWO0Pye+DefzYP/6YotpjyU8f+c+rILfkoqrL/S1n8
jx/6vSz2fwM6w/rAtpRCx23ZwGB/3z0gWDeV4yJWh4lL9rdJ9f3H7sH5jVIan4IHeYThrkIb/0dl
DEoXcbtPPq4PfsYmq/lvpfC/Ko29X+HBfwOP2J5LhUzSn5bc85f+XBpTZLDKQ7qG9wzFYiuYmw/1
On82tPVEjFgZWcq1R3yiu3FN7qeBAF5cK5DWnuM4X7dkqQOx7/1my7qNwsfUBhhl9zw4Csh/txrA
47ZpU+dZaRtNZnbD26qtNY6/Pq/acCMLOtYerHXUkGmyeBMz07E2tuTGH52mInhIJkiYGdvfvNh9
cbXBx3BnEArG1i4jtmxoC/zzrA1BfAn2QzNya0f+8KKVRJscEobIqoa9fI7uGhUPjjfQ6b42HNGX
OptOdG8kwSaYhaHThY3NJ9AYe7EUya7RBiZsgs+jtjQNJrMKhyzFfY7nqQ+JWEgr4J72zNifsRFC
yb4Blu7kr3VMbSVF9LkuIsphl+I2sDkrMVxZw25W8xei3JqHccHBtoBaQPbawVBUESkz3XzXSAW7
E2WGx8AqyMDUnGeCoCaeZlseKm8zJym5E4zYWJItwDIY6MqpQEufL7tJ5swZLTBcGQuhq6PMdwAs
4lxH5rrHy9qhbFiOPbG2G6TwlAGCgbNokQgNjeHfwnwozggH3EOpzW5NTUpVyQNjl4g42zZ44pwV
EWe1JudU++Va7ZyrMp4biYOpLrJUwJ60C6iQCSPT9ruhhxeeIiNh3+yC9Jsi/lSLTDCh9eOzwc+X
xoh0SRkkjCfODIK5FnB5rVNcEYCx/NfGQFtbBBWgtS05k8s21AbCVlsJLRd0aD1O815YUHMg/JuR
HdSGcUXM6I7D2fSAoiorjCBwUC2v4ChYQaDAaJB442dgbGTOCbwVDxI6pkcTc9sWW1lAcNTMtRN0
PSKtdeyf0fVthrWJghrcAb8ERQGnenrCOP404weDPN58S4g1sTWwPqEpePW1X1NNZfUg2gQwVh7u
kIoblxATBYMjA/d2bk6oFFbjFo/pj157RQm3lK+ONpHCrjR3PEaSfekLlmOYbw/SRag95Fgssqj/
MrRFH1DieBjp8KyG4YhrzmOC5Wdrzji7xseGRe4sBQMhsDUjTu7eOJUodjbzxOhXhOzJSC3uSLjD
OetpDy34TcwmNjyzQ9Eb7T6qFm2MLvxD71VHTAViP0rmjmURxLZTbNuy8fm/3ZQIJRy8pvby1kyq
tsY0P0qUxJsVz689zR7UnMreadrPuBIxQdDidMZQaRwAIyKcjL5mEySTatWrRe0vVtppPKqWt6N0
UKNRsWrPKtI6lv6tMMdn1429PRUfTOTW/Z79MjRny6PRTBPpai3OjZqhZWtnQCGUXlzU/aYzuixY
mKE/dn4+XeHnWdwnPcEjJFseM737b7UKoP8lCPiFJibqGV2C1gtQDWR7U/86s30fKxgWS8S17bgs
9OzEAJGK8qBD2niJtRqh9tq7UOsTLIQKEsGCzReByLj9GETuXWBSveZa3cAejj1IdIyRPcTcWEGm
lRCEkehuGnWEpXUSnVZMVHV7mLSGQvRFv0HHLTmCs7tQKy3qhPCEYUae0SDDiCwCHrQuo9MKjVBr
NaYBY6IYkGdMRvUj1IoOnjOXEYlHprUe5A/hzEf9UWodyILP/3XQ2hCjRW3SaL0IzpSgQw/2GLbG
Nq/74tzb4T4tzfi1MEPjXFguluyCS2kiz5paj1ElTz42FFqrEomGXzRpBYvT99/UL1FLqfUtEKLT
PUmXGRBK1C8jTFbwNNmWMnJFGIdGxtFqmaqj8ukSQAe21tIYkxhPidbXFFppY2nNDal2HD1ah2OE
/QVqD7KijvVbDO259RpsHAtuEzNxq/u6lOnXse0vRe28SIfP09e6H69plzMTdOO9dLBJ8t6q/RDP
7FyHD9FWAN7oF5ks5wRUy0ocii7/XCM0WrXiaIiZIgmtQqq0Hom14Q1Y6LnSSiWhNUtLSSpQp3VM
Dc5MWCWU2qgct51WOxlherWXsnr0vI65feJj4zALXrzWSbGeTzni0k/o1w9UfOhy5uEeTuURLVeF
x4TbDq3TjPyqNob9SP8Z0DU76JtRc7KdufQehpQQ+ZZlXKxuPYX6Z9Ye5i0RDy5yL/itRA519ncw
9Z/ph4MYYZg3QkhekYpFWjPGrG8+deZXg93GgqgsQ1xmaZVZlIUcZWt/77TYY7QSjWnyPhIpi1Gt
UgPcNWAzi15DBGy4SQN/yrwdTo9xA9Sj3JDwuE14qgQSAVzX+HK/DszCrRZlFljF8pNEMFeAC0W6
jttDa+n4EkHJan3d4vlk2PTdDgk98JjCDXcdOC0yG8gIBuLIjIsMVC3ZyysfnrUbygP7p3IbNe5R
WCo71mF4h5mC6Z8WASrJcGD6pQykg8/3kwlbMof4WQ6LJLIWKeGiRYWNlhfm0uQxqSWHrRYfRuac
v+SSrAieLQgURy1VdAu4J6aWL6L/9K4tisao7SeCARE5WlxtP6UWPqpfGkjuEnVtvKo99mIBrMB2
AA2q8sO3ySjm+wVhyyWqsnbL3HI5tjH7CFpfcbTKjCd86RM9g/y5tp6aJv+JCiIDRW9b5l0cibxg
it+HX+PREd8cFGxlMIyGTHizffmzW4g+HmmCztSoZDJGTaTOKqFzchKObI4Ez2QqH9qfFEl1MfmI
KDFnqfBY1QMJJGY/02A1AkJ7gIYU5X3pzN9ap3Z/d4dAJ+33ZbIWKOizcGcQRnSDh+WeO5/g62KR
RzHiJOmGmVAaM4uDdU6GY6YQJse18aWJzLPdldR4fecVW1IBFDhhCLTbKh/8+7oF/MOVov3MLqY3
hNOQWdbtannNTlVWRNQnI5eNO6zpY9UM7l1rmcs1T3zQHCVlIPy3SXQvYWWD30uc3jF3Ypmyz2UU
+U95LyH9LwMEPbNEFRY+wxtmAZS0Ne6AaYwwD4keiKnEOAm7IzKPNhQVHkFr8wiicmrKLtu7CPir
Ha+5eZnC0jgB/3Pu/NZ/8BXuqDH5xJ3DwyOuZ3yEy9NkcRO21EEkB6B/7M3MeA+HKd/NhUvMra8H
HhOCwga/Edlra8qvltk5HbjmraSR74Vpf7iGFolkc3UyVr8hOKr9EtpZeR5sQ3yqQx36RJZi2i1v
VpwWewppfqtiK+aU9hjIrusv6cj+pUtQewsW7lssK1VQJtBkFXlIplTJbS7UezixruKubbZYsZ/x
k6MjSR8mONZBY41qX4noLZLc1NjLWOdNZD1y4EKpazlnZ2m82gAHGP9SK/vEBl+xkvICPBTzh8iq
iBQIzVpyLU5ZWG8Amo/bBgXpC/MjDwdDAVUqsQ3O5rWK1+c+t7LnqVSvYnG9GxU6STYggDfpNKsr
oJY932/zCjnGxIC/OIEqcuubC26bsz3WqbWLNjwsrkSXmKY/ZJ3mm9CPP2E1LXaw85uzWCtMC0NW
dwfpeD+yXPXMQct7RgrrpkjqPRvIs9uRtllOTKNV0hk/MljxWzs2PvpBPraySH8qo0eu7U4mFUga
YhwwypQ/aTfyMMdOf4srsz72mViu9jri8suy50Ss096sMIb6+FfbpF2fmGmwu2S+ERTQYHertfI8
LEAbB+SXZbcuRXgxdI7zxZBRxlilr+t5E5EzC2DPNuMze2MdQkcftimdyL5r3Xkled1vr2tjGh/F
IHVccBddhU/sKaRdAb8fMbEPUPan34btN2aYxd7EasGaJa4+KopuVONCVRe343qdG5JIqFAq0oRL
97R0fBU0mlg4mSY+dHPS3GK3rw4ZJKZDkyTMyKdlPeddp7Fwkc+JtmQRSO4lpa2IAEQkYKEq1rKD
ANOVQufYmiMmGCbD2XmOsuaNOJd+U7bSfrJLG5rGQtIsj2YWjqiwzmUtbIaPXV68jOHK5MgvR/ng
lLNcAstP/K3ftyAk+ih9EcL9IJ4EfNAQ9QHCUpxRcWO8R47bHBeGQz/GIbNuCrQGLoEktD4vkcc6
CNmG+Z0uG2hiQQ7ABvcyftZ57l+Ldjbvx55ncrxa2YkTNDwQoMc9DYwq4tOylkD2I2U6sCJKKFhr
ASyiYmuBTEFtBAjaUEOHuCWp7xsAzCeBVm6HFumlNRoCXUXtg1ybpzJ/9tMou8JYTl4KZ8nu5TI3
/Iau+tGW6bXJc7ltHJYDLLCKbTOGyw+TUuAQDc1AuoyDs33jrC00XxB4kjmV59/nXd7tOeSnx7zx
h0Wz4sJTbzUjk9upCffYo4lvWwY7+5oXPLFYTbvf6Fbnc63qGmZlWZ1E6ydqZ+Nk+DxolMV/Vrn/
P6tcJHwOGtJ/PrV6abV6FmHmf+V99X/+60cS/WWA9Y+f/8de19KAXMuGjGs5Qupx2D+0s+I3Hc8k
2au6DFAl/+KP8ZX7m/CVJRgrSVspqV/MH+MrBYvBBprLIlZgkFPO/2Z8paQeT/1pfAWNQYFEUHA9
lNCbZ17En8dXdDUEqZlg88bBuzNbDXWqGo4TI44vNjZVrPg4IangX5YmQXaS5iDkvOyzUdxVaij3
i19/xlv6C0+5bOsiBe7v4BXyETQ8tSbPFaQUzPZLXIhepo5mYWx7r/M+VQsOVFOEKynQ+UicMR3n
2kzjI+Cm77T25nGsMCDkrRmMKcGDNCjdNgM6wB0kBA6MHxhIkmM1VY82ulTEODyHokSpE3nsHE4Y
uGk9i2PtrY9lfA/HPCbfwD4SptHZZrUzJt/ZhdX8ro3cG5WMezuSxq5BEneKM8eG1Vd84gznIV7B
jK2wyuxCmZqB0zjvUrjmbojjddvnzbVHuLUFdHxLZjCslWMXwbLa33PDr64sSpilheWhN0sUTJ0s
D9B74z1RMNG3pFPf68RSz1GCFybMCMpjQobicWr8iy1Gi/kQ/lH0I08JSY/OqLNCbHPnj8byHWMo
rXnoZvmDuZZqaybsxB186DSacXgPPzY/5rDEjoBIYxIV+C/86qEfsoORsQYGSdh9qRfDCVJ81djI
UC9h1q3Qp63ThXyX6o6SnZTtaYZwrAxidlM3KObQ3JfKduErp5hQQSWcsSq+jJkOmxPjJVycBru7
jQ+kU/bbomvuyZSMtUotMBs8kZJGMZlBGqLrVYJVSJo206GVDfAD3Icbu5ydkxm5zwkgo3v0j+BZ
CzM/+y4xFcW6iFdBEXZxGd8fCpzojyVu1giyLts8iz7eIRy3YCKE6dH9KdeKM5ZLfy9SljcMJmPz
Kvp2ecaoHUwOD5V+FuC3utD5SfG+7jC1gKqMxbexn51t5BKEag+KVWlvPZPjYjpGeuWzqvFR65Bp
XxMWIUFfbEvU12R0Xw2imDcDrIh9kgkW415WE5BqVv65wLhuAVsguTHOBiaGKWO8LsZLZU6fa6Nn
grqso/O17UeuQTcCITqk/oYySl8TwkKnbFu4P1ykc2o1C6ANpNM4Zp3sw4zgmJImLsC6yTft9Iy2
2ra/y1z/u9UU1b7yK/PiYGUUUfIwxC3k1hQA7pi9pKPAeEODjISDNPVziKbrPC5oScMYJDGFTIZF
d82Zq2B0i+f8VmCd3ESGU70T9piAah+mfVLzzHNQ05/nXkGa67qd6NMf8ZDiVCpa/HaZ6bzWfnbJ
umq9k/2KJM9kfG35C1Uw7RRhmxnTwTFdvoSlB+6xGLIwaDus+Tmiy6s+TDcuKaXnhhnBKWO2qkvC
9qFbmy7ZFvGybsl0xvKLfDJ/EhUawGFuoy2EVjK9Lbi3kUO6Jjw69rsFvJfrGM7rz4Fb5aWj80ph
wxSsqJJ4fivpGRAA+NUuHEhv50uqn3A4zgFUBXbOYL3f5rg3j/MwWFvKHVj/jtXsKjRAj8VUpliG
6cLPRjaO0AHr8FZbzatQDRKHyJDE3USDw4WcaBBnDkHMmeTys3HH5geebvHQz27eYHFPw2/CCeub
ygjEvvNBfoL4JWYDRcXkz2e2lzPqeFwIm0mHDkQrcrPGjOaffpOAziBXnQNpMZLPyqvXgPs+ZWwC
9fFkD464pY1r3g+m6gToimJ+6DsLEKwMbYcZlRPGpCEA1Fg2Rd52R0YQ3uc4QpSX1FZyjJMGEjk6
yGHDIi95IgUkP4sxBIloQ6R8QPrhBl4MFI84VqzmfKUN0JwqO5pW3AYwFYx70IFURGHdugdS722Q
Om38UBgm4C7cwDqEF5++W4ozJ5cbxPg6tsI2dm3XI6+IrFMKF/ZuaIrwA3UC9eacYoXNFwZlUyok
n5HFMtgqK5yDlZ99DUkFxD6cM+0bklhI8K3vgyksOM+EMuCVBZulgA8+p1mynaw0PHREbB06CK7U
bWFlnkQy86lGtsVf8Fc4qBEoLOYIy8HuUvNLmHGABlgHBkgZJf2+jKzyUsoZYVSZD8T3VKn80g3E
p3LyuvhMyU1z895lUssBSOu5dG+Yr81Prnayq1KQ6UpkSaVd7vKX4T3T3vdUu+BNFIMEhCV3osUh
z9nCoaBd8x28ZFKvGYuX2lNPC/rkWvQyqPJRXTxJkTgfChu+x6OGJyLO/IQY88uwEBiOPf8RQOE1
xcYvM3JcFoN1yCgHsll+2f3d0uzQsSMKLzQNQGkuQMwo6ZFS29wKTQ2YXfgBaSa9feeQCcg62gnE
TKmbeJDtctJl7nBvE+iqeQSRWzKETeavhgmroJmV+QwuMH9y25hvjSkGi/0w6/aojIAIojHOHRh+
moGQ1kBIGFr2gZ33EBI4Au5aoAnowapgsut4X2miQglaQf5iLISpwUqDBiaBP6zP1H2mmQwJcIZJ
UxpMzWsImybdFh1Au2Jorizs7oyCFq/RnIfKWliQtLAfMk2BkGoKd4UmQxiSwbalaREd2IgRVdwd
FT/EcJASRK2/hyAmzD5+X0FOSM2eMEla+SQxkzzSMj8VvlN9j/UEEw81zmag9dcBkAXIUcx/mm2B
+bx4XjXvoiGxEr02q4JO0zBssBhK8zEsLMvb0f9KdBhDOM3QKBQ0jTLyvqi2xnoziK+5Jm7ocJGC
/LfaQ+mDZP3ZMHiEpgCfTio1xEPh2t0xmgxvH5tTdK2ZGm8Qth/y1gf5kFvvXbgkj5IGcKP40c/d
chfOifV18cmwAgdZwvad5ZlN0JMw0xuec2snutqu/mPl+92Q928W6jb5kWzA/0VrUnXfv5Zf/+zl
+8fP/N92hEU1/Y3FrNLVC/A/+hEfUx6PUB/BKB0GvQUuvz8aEvmbJHjP1v/WRuaqDYB/NCTWb5bt
0d0o8cd+/n+xT7c0jO1P/YglPDziuilSFkUhJLq/9iNEH+TY6202shO5rZmTMZcX1HZuVz/PXfFR
+UwEWC9zJwHlCki9JRgJQAdVymvTju/EN0XBaHjeFcRbs4kSQKOhKX+G+cx8byHLB4uKfYBjQ5p1
QjpXpnOtFyd+LEz/+U8fPBqjJarKP+tmde/0t/dCIIonLB/QKx3g397LwKJbmoO1og1XSNm1G50V
LMns5J5SzHNMMwpKLx7pX8G//svW3xNyUUS4IIPpKn2bz/HvkL04HEYzh8PBbhjvsP3GhDs5AOrs
NuiGjE1KqeTG03RyGx7lZIkKoKDUaG0DzgE1GTmsK4DLxbX6neBRiQKQwZAfkT9oV97BbNjW+Z2N
vajDxDAkbO9rUtH+zbswrf+B7mMFALgPCzSiS8H//no1UDJ4djmAIUmi6TlspUfWwHzuuuX7wh60
ycpm7zvzJz9WyAe8F6j/cUCA+T0D6UMYiXZLQBc+IfNVhm0LaVpQE0DBPaSTqlH6Eb+RkmhOAeNU
RNOGLRaThEZskQnITRKB81UAkU2pRY10cI5eqByeiyYb84X1MDr+FdsPO7O5N7G6eSkSP9X8LDiF
t2XO7qUsQO4OKjc2UYVGeU0o33hkHPrM++mQoIHgjOyqtgKRVK0emv1OHryoZDbljUhWU5TPhjFQ
khmQx0vSoc4kxPOqiWG5jRUjIYIryDqU7a7sFIu02blrE/GeO/atqiZCafoa/WFDMgPUmxwxVUBn
2W96x31zkBsyai+7c2Yb9TGrqXIJoydcbJysHRzFhDUUnjNbOuoi3PhuXrL6OJpReFMiKyFjmIRy
FUSLFfFKNGm3rhfPg33PQMvS+XHoXfpWHPKkcQ5Fho+SXN6bwa7/UM3jh6CPqWj1eAnwwoyRFjKq
LnzZFaIxNrRTaA8bRbA0z6rCDaQ0lpOThFd0qc7OYt14WxEsbCueund2w5LUM+0rA+3kkDYls3gZ
XZATYDhDN/DCmnjftMY3zOrx1syzoxqYgRopt4PfynD/b26+/3Hfc72i37fRxnJYAsP961W7FGTR
hlWHI4v+AhEvsr6+fq6r8TFH7bOJYXArhvgMMhO1waYFQc7jg2iQDtlhi7LDLS/Tqt6Y/xyNFUVm
OJ2lWyCyaA2yKTwMg+IhjRgI4CEENenyLCZ9qMjmvSppbf7125H65f7lGPNNItWwaVuOo3hj+qz5
Ez9TuHwDhYIXOJcL09fVASVEbw2NcnxqiUrqqTcox7+kXrKV8ywxO07pSXrVriMKgD4R5ToMfPbC
lrzvXQQkRPCdde5NThq00/qYsST0MyqjLcKTYyTsR39sjn3T28GU+E9m5p7qEPtMwyqpKNdu47bl
z8jxwGUIGvWSZAIyQDZM6ouAYJ2HFZPQIcdY83vR8U+NEIBD/x+fhTJZJ5lMy0Cs/s0IgW0B46+T
gFyW1UfpkY/E/p8uSREMoED3rD0FEi21cOB5apEFGbOayGDcVrO+WlTUuNCfJtd/tIhREVHu77ui
4AqGp1C4xbj3HLJlk8KAGcO1D+vTQuVNadXg2OvA0Xs0eqwzj04u2r1qkYMq/a6d2W5OXm+3313Z
fXhm54O3I8OwHBt3gzuIl1dYNDY667D9FXvorbG9LR1G4L3HEoEtnccRisZYDGQmsgYavztUCejp
SVScdLai65GyqGZXEnOkZsp+n6c0tMqVGARupSSAf7br0uETsuyKqly+uuEQ7vyYIO88zaygZp8P
GCzD/dFHD36LuYODf34YsuUJtwjLRjx5J+K37iPLewSAdBuJkZwKY7xn7+ucLJ0xGXU8+7EW37c9
YyvEB+1eL6QwZEv89JGcwGJybJLuwg5cp1g6dByE1c7fYYdBBi3Juqx06qWNJmpPzMhdMjEsUPN8
F5oT+DQNu/B1biZrCtbhc5mcEp2queh8TeGu1aNLb3xREymm5AMZlj3qars55eCSWDAq2GZl/ZT0
NQes9nWMrY70RHxQbdxJZFcjHxDf1OAfVd22H6GQj8xxXs0ifltGAYyPNx9xNQVqWi/QzKhR5mKf
w7c/ltP0lTjrAwvUl1r90kYzQM3pXyEDmLvS75ZtI+GnJU6GeK2ZH+sWs1nXduPbik6I1UZmnvGD
cwu7A5xL9gynJcNg1vCqNtNgzpdRoCoIw1o82KpsrswaWKCCLdrhgIO6Z1ZvxeQN8bZI2FFljRgP
FXtHM/HYQygU4SX3Mx45B2JT/x5L673J+vy8eOkPIpmg5cSQWiHrQqDvqvulW6xTDix4RMlFmpk7
FpAxa7IyRnuPR6ZBwajKYyyc71zE7rDJACQF84y/eFOX8Eg5RqC1hF8Xo2uPjc+KW87q5xCPz7IN
q0tXd/5OrZmL+3TlgmTAfC+QrUA89LIz4LQHOK/Im20u/pjBNwro1rqv0lk9Fyum6ULBcEJUHB+6
AarAYOoPbWyQJ2RkQuMi11Ju7AuQvE3nER36ABPo2fI7lF1Zih5MGBbLXDgz2ywhymduJhvL3vo6
LpC8O8ixDN76u6mBdTZH7kSIV3YbFJPWEQ4HgyVoKmoQOErkuB7GzLxaRmcG6JfejYnD1e4t3j/p
0eVg0dDZ6J3c3lkvRLretdQoz0Ze3odr7UG5M8GEe3n4KLWdetDG6tDCuZCUVA7RONPiW+bDqM3Y
jeQ3sjp27pxogfrpFC/2wuatlnO0RUBI+LM7l7twRBIRspp0FKmoq/Ucu+1X14nP5oTkJjQi7yFK
KYBy+kmAiZnYWwsf9IrN3JJruy/1HJoLysbmrO3oFpxR/Djlkw304MT+mu1dxNCWS0f+crVLbXB3
CBl9BJhk3Vws3jeMYYhtZKKjDaDvGX76vMpuOAn0HDsjM74YvTMEpZ9EZ+W6rZ5zplBOI8TrTKiu
S08DwPUqrcvSjcTTCCh04CKzoEGFyJfopzv8nXhc2jCY3OxZORWzt4KhngSsJsq3qVFPwh7s+4rI
AxIzZrikdQ1yVGKYw2i7DjT9XDvh3A77aQQO5g0CSL9VHqTPsWq7U/ouAYud1FxQn1ZGehctBM23
4+Rf5jmbkiDl7A3saE0uXpW9oMsg+ivKCFHxiBItvWyvECkYlrwzBuaNRKjqYJK8H8/unHxmES7A
ywl1Xy9VtTUrC/KlwMSUJNgkkB0GE5oPJHLknRtJe1s9vANVD9KI5zdz1qz2MGh1YFGsn6Zr/4zd
Lrq5mSUbvtmx3bG1BZZUmxEkWpSachjth87ExMAuuKlQAFjrR5tg3kKqSS6E2fd3fuQkX0cm/k2H
cGkcUJ7Ohg8EIsZRy6Tp6KMuJE3RuYKA1AotWGcoy05mxxI8XLzv8aT8Q9yv5y6t+53ZpstLZvhb
TxnLrqeqVK073hF8+F4Un3xHMb6j/gt61gEBcrs3Q+sYwjW7VXy6CCeShyYGL23G+8nu1/0wkAKH
ZctjPKRL7Qb7yo3IcCNgYMpCKM25Lfme661EDHDIDRSiDkHu8KTbcisTF1R3NR0jztQbMUt3SyXn
JyHXeG859rsQQGo45CpC0UGFL7FnfIkBv21duw0vSVdcWujQaIWUF+TZgmRz4dNXXfqWCA65rLCK
M5NS5A5WtDT62m+OtCyvqKYPdTjdSpIwg5Gn/EFZdfS17JAHiAIORrgMh9FMOeSMWnABsfcohQ6m
ETGi3A7klRxOc5p0d/Cu/CvqOYlcblrPfdO+x0MCQ4I2Wwaxj5czseMX25k+z8bWcWO4CDUqHXdc
zXNpKpZ0dfVKTYC2xGGiHg8ec1Fd8sbqK6UapCjbleMh4lLjTls6ZutJ/9ZGFEvKjMgwIx9iMywu
TqlaipPrpj/zJv8c1qMdtCiRrk1a2VuivZ9wfGaHLjQw2RE9RCi3dBW/fFwDbh+PrQPkuE1Wy2mH
Grg6Eg2CgALrPcNQmq0hZQvBlfOpkKh8jHy8j2xk2YtT3lhfuZ9Q1wxUEKg3o5z0lWoqXrkY289I
5rrNiBXq4iwL20mZheUlm5V8q7iE1w6fHGGX8IGMjAcat+JGOsTXd/RAx07PMoVbfXfWjj9Msq/Y
MMxjpry268FkXffstBZqsAhJ97Gjptzmqf+xSDG+rKl7AbyIjVVCbEF4X997a/5lQcHyFHJv5JXt
EbeI3qjSau617QFNZnem/9/snUlz3EaUrf/K2/UKDGRijnibrrmKLBYnUaQ2CFEkMc8zfv37krLd
lCzb7aeNoqMZDk+0ySoUkHnz3nO+wwPOvHk4iZxsrJmBImHXDtHNrFi1qCNIGWyu4CezS2umKoST
Cj6jNqcvb150hfhocwxZoUxHBp8dHtNOE5dBriEFH3s6jBwhcvQ2FmVx3T7F7IkfkzG31NmLZL2q
JAdojuz0hRi906BitTIVsGWQV4i3tNq0hY4Yo2c97NP2uqzg0tojTGm8ZBdCBXfRozjv8yld+uGQ
3im+asnxCb47gV/lzEnO7+0SLTrQI5Y6hJsqUBTAm8Paj3/AzWxAjhGAgKyxwhtzNIBmdrp36FX2
WB4MctUF5JHp0rZ2Xs2qxHYMW9vXmU0quJ8V0mXW3OnAfA1DFm2E87jryapWKWijykMbXWSK2cgh
bso2VatV66o4OLkRHXQS1SAuc8uYtSiuSjj6WU0xjWcBmZ2OtbMY0tdIj8u1ANWCw1HTxAnRj75t
onF6lZyPL4gaz6/BCFIM+E2r4Q5jJeUoNV6afpU5C6vPGXwkEyFl0IPr60ZAz2HWRTwoIEMVrWkZ
2CaFcqIGOfRgZ3T7y8LXbLLVMcB1FnJnaP/RVsrJvDYg+2LMNIOLjlYG18+AJTf5hNdAe+wMWgqC
B5WBnief8rB/pdsoD+rnLuwxek7zDkyxSXOitIZwhTtz3PTGUBxq0Pa7vLIi6LMWV9Rqh3ydWU5y
zkJZGUgQC+78rA/qWz30zNsqNMy7NEX+HgEt2dKtmXcJyQWrhKTDEObwIcL3YXf9VY7yNslgTufh
IDaZBlU704A9z+190dUfhAs4Fw0mZ6WAyZTdVE9NGWeHspGryEQnDMDdxWiK900nDDgvMVDqPkBR
CY3Kt2ldRDF1j9Zm11llVOzOWX7FTls+il6yugY5A8MxQkk2DdhhF14Fj2she3DtFkCQK71MyzUr
ScMA1iFsOJ+CpbRwnXC0uglA1qxrg6LWSac7z6fhGWp2d5/P0Y5LDTusAeaEbO/SSBNc8nP6Qm8k
+dgLyiCuGJ6ATJIqkQdXQSSTVQ2FHb9IBc2qMp222YqW+BYiE+eTP8niIRIoFpIkaXdN7d2N/QjW
AunTJh4a6I8ojnbugBgfE0q5sWP9C42hflO3BfhHQrewApDPF4uLMgAN1nnBw+h1r1UXHswo30uJ
RITR3RaF/G1RQkhXICqyjaMj57HXIQhv2ja4QV2K7hezHdE26Syf6rBiYlWqTo4dXTaEQ6yQTELU
sSxmmAbMAXyKqR2v9U5vt6I25UEvTVZew14aeeMw+Of5miXSR1LYV2gePwRoAGkycX4djaPvezpx
yAXlURoeU0/e934AoKDblga0J27cm1RwwAmq4eQxZOZJqYjebDne1Az786dGxPSbzRJwsIYo1SPR
K4+Z2DfBKw24VT+k5rbS/Pwfeg6q6/6n9gudYt1FSEeH1P6u5YBNu3TJlZqRpU8XsonWoqOJRCaE
XHpjgYLRibZZZD5HPjG/PbZ19P8l8GEQUzXTqqVvGNfw2m+JEHh66wz9r6nxn2Yw5ltg/V/PYD5k
T98lqWMzVBn3v41gjDPqPNraHv9S2LYufx/BCHHG/ENhFmkbmuTj8J3fRzAGdkebgYiL1ZH/R90n
/zWCMSCG4GmkSmCg8+9wio7+J9oHQ18Cf4TNi7ZwNPIi3jf8sooymhaB6ingtzBQJ16MoErZA8Zq
VxRxgN43DE92kz8WfWeuB5stFGEAferUgoPQWBd6B/gDwjVqhTkUsHPdHGA5kIIg9O97hsh7piHH
eEZ61QXsf503Bzs8RNUW0y50DSABmCWoAWkVwuSpyYqcsJqv7H6eHlPSVJaOnLnVsXqxCoHWinpU
JCFRH3tiImgo+/HJSO8GokcgpmrZi0ahjirL/pQFvTqbAm8ocJ0um76dPk46qDNqW7lpprQF5kxL
+m3xGBrkLVnpy/PUyIIT2naDTnd6Vye82SmgHRv4kb+zgEIS5hCV53muv3YpejE7YQ3HLng0q/ZE
1ftK3TVsY2IGlwbRqCvDHemthzCoprbHeS45tF7ag9iavXVTZOTrEQW8rKviRPFj3UZlyAiJtIpx
FwjAPgwhSEHOQ+vOlzmvYkKprsedPFK25duISJDFDDtIn8WrrFUmkFZDsoQvRIgRrI435FCAd89V
GKKiqlqkDaruUJAiXYMfHKAS8qviyzwn55pvDBheQBu5CnI0KNxRFkXH1DRWoQIhTczCt76excsi
nD4XzOnPdbhJ7py5iJBZ6AOddLhJ4ZWmkKOThLhEcyLdzQrC1L7xmCyFZhJATTgmon8P6uGhKUYA
TswTNrGCOgmFd9JMuhVJ4nDgoFV6PkOBcqFBFeN44+DenLXoIoYUFZD6uWHSZ6+62b0JamsvQ9rj
0JkFCA6VZQ5vysF30CkCVYn1Q+/tm0KxqSIgVYHXAENIqdcQjAdIrnFGMRZPiqsq7tCzK87VUEuI
KGN4QsOzq7v8gI5ulxTOc6MYWZmiZTkMCBaYUQ40Kk6NBKclfKWdn0glNIkEXXQU99wmdAbOS+X1
K/oa2Rg8FyUghDSgoF1F3btbiEH9AX3aA1z1Yi205FQo2Be3WnNZ2b4FESfMUKsh8iDhtiBqsW+2
CQqeDd0pXr4G8SxTLDGMGMRcQRpbEKK6Grv4ExS5eEsa6BPICEwjEkSCmqfYilHWZsWrFUuafQpg
FiSBXDQwzSIFN7PtUWxtRNyZAp/5ENBkAAotU1A0EDnpQlYVMi9oDXEZPMvQwIrFIeccW0q4wqJN
OaJQa42CrlVTee8rDFsQAWQLWvVYKEhbY4Fry5QYvlMIt8TUYKl1ND6Av63Drqo3SPHiva/gb34w
4Ouii1krMBwb4alWqDhTQeOimqkxtk7axAop50lEhVMNZg4l6g4t/rGCP6crEF0jIvtqChHTAFSu
9h4exBxuHTEH8wmw0MugkHYyqZ9ITMWzYQElM8wjDMmdrTB4bUvEQgzt3TPBg6aeP65ZmHZJqH+m
OwSpG7dt1KaPheLrJc5F9QbcU8pIqSB8uFEp0RWYL1SIvjqUYh9j544Vuo+yTNyHQbPHDbTBdUkb
HM7fRCLjIupN5jE2llFd4QB9EjjB14EIdBUs0IAaGPWIaU0P418RJfS7XW7BEsrgkII1yjhkrDqF
IKQd8+DDJDQVnNCOwsfI1zinYsXuFMAwIIJpGSmoYabwhj6DemCASjLHnGbRKgwiXtgbEpvjy6Cu
GP4EDdYTD1yRrgCKLSRFoZCKWpfttMzMVpHCLU6gQbhlNfIpFYwxaHE2Qmc0ayysBIFiybBr0I3Z
8GCFwzZ1i2wb1SDP3sCkEcTHxhN0Y9ladAWD7KFC5iGPIBEmRtLtwAZvO4WPlKUtVhMPxHqgGVpF
+XkH2GSPIMtYcthOb9IxC3YWvVO0uBsfj9R59NZSpW+5GFPAjPhwb4ORxivcc7bGCHSS38eXIA7G
bQ2Vm3EeQKZO9W5lSmxA5ARr2D1XhN4Py151eTOnuLcHCzg+qRqLTooX8MqAen2D+tYGZlXxQmiD
qu5xNwbPni0fB6egC6plHOxCMV7jS2+SZkDlJMMADDedaEn1vvUq65PkeHpZq161kwxYrt1ARVbH
5Mardrb0smgzaXm9TklzWVk96WI5B+69cKtuw1nxCWtxjPaCCUpC+lWn6x9pfCeHWfXMbdU9z1Uf
XffMdDtN9l0jyquiVC35yXwhTT0+trTeDVrweOIqhtfikfNovZtcB74UywojquMwAgPKulg/JTbh
7D5Cqq0+5AY7uUF2lWr4s4OxzGbYybN2hkKKkmGw/cdMzQjaxs/AWVU3XQJrxHW4r8wMaRkJWpfw
cJK9P4snY8bAWibWl0q9/KkTn6HgPXYmtlGHJbgeCQAkYSzcCIPbvaoxS/UaiWToC/DbMDpeCL3e
E29pnwIBjsz2WwprMpNn4qD2aKpYxnmQFg7yffqF7FgJByuWbfOiAYlxLEMAJKUaqlQjm3E2asay
n5DYN/l5H7OqwTAq9uXACblDMXfIi2FYwyV6yZh6HEnB5eCZyHADNnAJHuAIeitfgYIjAQjdHWc8
Yleh07gNQphcPmdl2q2YoDBfqZu7xkXkPSOgK9po3o5m81RFLkfv9NFpa9J4xo9tlRxj5kxDZu1o
QpJiYfoPM1OolhUPpwp1WTBqeIu6YVobrQ+gcsAOCftZlVppTQ4MeUFh5HTrIc6+0NkhcsEkL4op
zb6qzHk1ll1HP+A1caluWkFDf6gyWkrV1K0C1ib04Ap/FKGJIddirIGiKszlGMcN+PlwVZcWbYZM
v2jBzlRgnfu5LRlFNOfERgJzCvL7Kod2NGfjzg5mLE+dVUIhkzcgG8Z1Y7Ngl8bA9orDx7sPE+ul
czXyjOzJvU0LqDf14Mf7btbh7WtDfzBk32AMj8JtOhTnng9TRk+lsYaDS9nCA8cOI09WKj8agv2p
IAamrqHHBDGrm6W0dTMG/A10jX5fp9GXBG1tM/TWhU824e0wd9156DIhJEV3DcP2KWitPby0D2bq
ZtCOIvzvAUnlfdr7p54s4dnt9TU6ynQ3pfWT6utx4dndsO0fWo1FUZTWp2zuyHoWNRTpWb4Qugg9
tbs1ctLnjIB6qPaDB4aLt0ExRiBPue30pCdWz6bC6kMSbvvahNPtxcdYy3xAPAX+vkqDF6AsnrTo
nvXEf/b0CMaYesIN1Eye0V+Kjs1TxzTNjNtcA60+9aF9Af3gXn2SKdHZK6Ytt04r2Je88g5uwJaP
do9831kQFYEjHiKwUaocwCJrFg2ssr0vagDpZjxiaJJskSAw8DXi209ye11q+riTpvVS445epS6X
grC4aBN4/nPcTp+ZyQ6woOEOlAarWhEA6LU7R9GDGEpoFkXz/55+/zvmKBPZID2Ivz793n9O05f/
8/wf/wk+5Rsd4m//59dDsHPmGQ7BAWj9+AteQaQWv3N9CJFRwjlbAvMH5//OGGWdAfpH7ooQ0dVN
2+Vbvx+CLZA/Nhsrf9Ltfwe8lJ464r7TvOiCkbPn4I2y+IG0Xb5rupDnBK29xAHo2UTE21hUIIUM
SJAQHC0xflwhvrMBR7buNgypLUfpXCXmcDcXrk2sCeTeWPlYDQyt2PKbbdbCWp3p+09l2a8wXXmH
kCPrRnOg/RdEBK4KoIWLqG21m6Ca9XXglMFmKu1Pc+sQDAYn+9Bac3ac6gZkZO6ly4HZ5Cb1ggpq
cwW3xgRiVSc3QU6IeNTYKb4f4toboH+4cU5E8uHvz9j5O99oLhWFYhicD7Y7tY9h3lD8I71oY83a
UsXkB6TR4PNLr78KMlxbJSxwGBX1kdUD0VmAMliotSwJhw/1HO78LCLF1UZgQAr3zTxQ0sc5Bpuc
dIINDW65DmtH3+uDT2Rqah4cZUaWc3/Lawg+DHomLsFYkExkddUyRdcjO2vCgm9+8DvO0TWt+J3b
qmYsCO6lRsMOoUwDQycd9HWDaUDHJR0a2r4GyaMr67QkE4H3a31iiYmv0JGTdsh5DYI9ak+3X9oZ
3uuEn8sqwmSQpLQneDw7fQBOOjhs1mbHCYVYbfX/cBTj8JBR79J8rYClAGb6LN1G3GvKAS7G9qFq
ew5ig/MFFq/k5Xe3KOCRUbb2y5Qh/5eo0jZ9X+iMI0gJ64JQHIoYngwjbe9QaJTJvsd7G1LfI1uT
Mwuplf5KhshYCpvlbQZ8KOuZ0k/52EflaO9zBUwqoS1ENXIRt2Inw6+6QhW/m+ugXTGXf8T8B1+v
dCg2i6AncCor2dph69CXoRhWNHtBm4MLwsbvO15GATYT1z7J8OgNDCk8MEuMSEd7mQqukOtKcY87
Wl97JaWSH9IH1TwCwCLb7TlE2Fi7aBnt6za3tgjGOV3Mqbait0PtyxSaagaGnpu6DliGoNk2NdZ6
n7qmRwrvzQaYv8YEkVkKynetxYtoj0Rtesyw8Uu/9HXO5q7n93mbi8+BFyLsK/Yu0NKOked5OTrV
deGKCWxVXS5njTu4kpNzIiHoGIRhc6WP8I8G2ll0LXrOrYPzwoHrJeaisfcaYgUhDs+KBLaxpETL
NrzX4W6YcAK5BoOxvsFZXMWBu/MmHUOkiFAo+FAd3NSEgFUiRMDBDAOPGWk9c2wpTZHcSgrJtTeE
DfJ4m0qBmnsTobDfxLYxns8Wi0JeY40bgtjdlHE375OZ+njK4mnL9CciFB56tcszPCB1WPXoRk8d
U1paAcyGq2wAosmV4VzVlfSwC23eCIEvgAoFjcMcceif7AmxQVdY9yVl3AU6DXth2CMElTobPoJ/
TKjJrbVXiYoGuDExuhJKMyyCK2coLsGftQjEdOemRaXJ8xwTIoExhRqzHR7QAUOZR6xL6GYmNk3Z
9msmrxPWUTddjaMW7uFh8lnOIXVqTu96iKojc6Z5WVkWTyoetIVE4HYpsepsKm2wVv9+uz5GX+qi
KV7b/6t63F8KwCURAJE3vfp//dNdkfHH3/4nf/mDvvm5gOR+66WrwJ1v/mH9ttNedy/1dPPSdOnX
1wCOWf2X/91v/hbh84/das/4+/36JX9pi28MA6jG+V/+6FajdyTKx4BAASPV4zt/GJhtaRgIXMmU
t/grLenfu9XA+dhA2cixFtORfo+mNs8cTwLs0/+wGfwLw8B3CnGkErZh4F3mb+imA3r+tlcNBccq
DCUGDzoTugQLdy3iSybPL1KPXxCciE1leeE+T/Wrd0XN1Z/V/d/NZd5+s4vTm3fHjIkAom9/My5H
bWg99Ex+Y66QvH6Cp/d5tt1bK5rO//5XCeO7ckS9S4S3wuRv8BJ8/7u63khc1hjkDBW+hX7wX2u/
vA/8al36xjFKUEqVQ3QbDfkh7+19TGcuM8vnAZ7g37+S76TNX9804m8MGvzJc74bDRRNQ0ltYEoV
ItvlhL13ecYZOPYXfSUPM1TaPGzkP/zSt2rrfTX29vYpxRwDJ4VwxXe/lTDtsq8SXHI0x09Sr1rw
xSI4GqynCy/tguVUlaBnd7rdHYOS7QAIfpuk11UZfDFKwrXNdj8m4LaGslp2KVy5eoKwartX0qwP
USYuGr09zKbx7Nbj13XnLzXDby/u+xdPPcsoxbGZ4XnfeRhcQDG1mFHXOtZkMRbGBBm2O3LEl7Wu
n+t9cGkG2FLiRpeXaT6dsix+Chg+7v7+k1MV659ehpBImh3Q8o6lbud3Ku7QSd2qqWYGqgVSu5qg
1DCNn8jX+Yff8zYd+vMv8hyDpd2zLF3dy+9+UTP3aBWZUan4px0WjQ0P7ZbGHyZoozm2EtFmdh9x
5k8DrI2sLaDYCoDOaRruXZP5PLiPp8kaqZuMB03Dgi59lMZuVxuLvESt5jfzOQ1soLJwWpdq7NxJ
Bktj1l9ETUQgkBs9kknCeDQM1kyJsn+4HX/04BNo9scb/G7JoUHR2OXEw4i73nsQJRYIMpiJSMGn
T5YwJ+i//+R+dPtDM8WAZQobT8+bQP/dFXV92r8crV0kKeHF1EcteRAGC9piaEo6qCgtMriXC3TG
3MMFM5hmEfvJovEGlA9IXUl3XdgJ0YZVsrckfPiRsItOk9N+Ak24gzISQdZy4wuz8FJFksJ+Xyb/
9C6+k86rpUM9vHxZHKvQ+n97X1CZ2AFRYi4dUH2VtC5JvYZd52hSPSqLyiz7TZJAI/Bqwk5GL9+O
XYtgzCrvwtEuVvNk0Lmkg9jEnOx9N3vpTb1woDj21qVmeaexhFKfasP+76/+dxsMBA7WG5Z3NMDA
ZnlJ375s2q92N44zKnp6WBtP6f9Ihr/pPW9HbXWnBem1aJGkt7H/D0+Ssoe9e5C+/maVuoCIw8LP
9d1vBirAU+BCXzaIz6WxRmobzdDLWuS3SUdAQYj48Cum+C8XKybGP/illnI2kN/G3m199/RiLU1h
JNAdo861P4CqNDZlG4d3Xuoadxod0A8kuVmrFonbeTErz2pQigedKcuh80YUKV6kn9f4R2+ayR9X
GMTvGUDuB6ts7woPOGATsVdlxnxdRAMqsJEuVUzigwwfheM3y07SwRlF9FT0c7xNSz1bkntWntdV
r20tu8UFkHPy9kZIARPy2UuCcxA0JdTwC02g0QXJnT/0YUPjRyvIJ84/TSB1DshZ7Ust1R8TeB9r
dBr2K7CB1yJ3VmZYXSEStDl7sda0urZUCjOPHNwtgXndAalhfYv2Fqmm28J2jzTjkOeAfcs0aj+7
c4kzZ5SIh7qkNswVEHpSWmwkP2izjnGPb3dFiLd3jVI6XFscce561x7uu7JsNyUA33CF6cZbWs0E
M9Vz73timAnRC4lmM6KVpw1wrUM/+Yz7RmdeibxY+tWzR1G/zAuyjgxGTV80o8uep5mJNDP49rOp
5UynDC9ZC5/8uxKyyyEQwMiiAGeDIjcACasWBtCGnRMU6TIv2ZxEY5oHBkt8SnZ758TheqKBb+pm
x5l7gP4NzAFMypQc9YCg+gE2ZxhBoc+Saakls1i2E09CZ8dPMkd97cD1W7bIyDfkz7ZrbTL0dQL6
ssuii7BJ06VTAFAR/hqU0b7V9I1nMVMDTJdCTyTrr2vz6yKM7t+0w7GeX4M8yV51EqvJ5moFqwTn
MdNOtTu/dIgecbj16K/T3YcBdQkaJLicQlLdI7vR1zmJdXAxuvqqrkckBZAiFqA5QHg0iXYOiR4f
is3EMmIUckpF3R5roOyrwMBYDaDAfNGLnMgOWrg9lMUYtWRLaOkRK5YC3mwk/fGnhk8Z5Fp55CM0
101Pl1uPSTYZQU/0fZ+eOwMaJWMqktu2BhmbTe1K5FmDApdkcUbM2xjV+so0qu4cQ9aul/XLhK+x
cszizvJQX9DVnIDbIrxdJA4XqzTK9piWldhPg5tcuLIEoMGwG8rVIvT1L6Zs8qOU8PTb0HDuGPrw
StxJwweu38qB7DryBZ4CG+ZjEBeUk7VxW0XmoQ4071CXTUyvPjHWZDOQI9UwZIxcItENfA8r2KGX
GiK0hfBiggtq3zynYQMpLYzyF3xLpBuiHKTU6o2tpsrEOlb8d9maLoMoR+FHbX360hjEdO0L2IBi
ZeYd+GHAW8NqKqxKOTcqXJi1BUk4w82ZWLkHypipoOEgpCtdSK3c2ul9j0d12sM/qR57d3Y2/pCW
K0FK2YqksJ0nAccUEmu9X7m7tO6ZwSq1spCkATdEvV2k8QYILvni6fiISP6JPRa4hbCRupkQe+Y2
/Bga/rij1/AxNBMkZLPHcdzfhsgnV0Ezv8RZKsAQyn3oETRQFfGtHE2cMFDbbjuiVde9ht93tGe8
CLAwV6PVHqwUHeEQBZ/M1CMgqioyHG6oaOscPeEwo7ChcbpsW8IsqACg1TBQzEpZPjTzhMKCecdC
+N5aTPreN9I9ijB8Uq6/7jQApXrjH/UQPW1jkm0oGty9hUNqc0eWFlv/whbRi4m+j95FGK+AnJSn
JB93oreOoBWOEnDL1krHT9QcXIUOiXDZFvMigU61LENYEVMyQWEgILVz6uvCsr8UXedd6Iw81v54
28nmFOhyq/teCT0mQbxig+nFAuFl3Z05WJdRAEPZDGeD/hn831w/Vh45DhyEmk8612jloVJctgOx
72XJll82aEOSCloOvTB3XTjyxs7rgDlYr59HjN3tgd6L2ZYXgTHwqA/BvJjhOhDakRIDR2ejpLNg
w3aeRsxFk8XMR2vdIxwKlH82/DYHSXXQRJqC/eFWTZhFxuR74GPxl2OjO0dKNEhVGRSPxdSa43bo
tbVR8MgVWe7CFu+QRxAtsWPCX6POqdod3iqe6zC5bktdX+JwREijNcwDrWg8D/ToJKaW7mCbRR9x
skKN7PQbsyRbjmyQ7Bjo1oOLAJtpv9s+h1qCBZa2piM9vJ8a42iAI2riXOxJVnqYI4c6jyH8MSz0
L6RVpZ+DJsDvM+uvAWAeupmEhQDtQ300gzteWENz6xOqsWM/sVaOO5E3H9K1EuiOExIegcW4t4Y3
ORiVWNeFAfJQROA3UVUZl0M5dWuztq6rIfbW4Ls2gCYAYLpcTgIclkLLU/RU0AHdAaFV2CPgGMbQ
YjW1nfWcWTjEbDSfUZLXRBhVAEoB9/muqx3HZuggpnNEGKJ7Ky7tdcaMa8UCAi3HDo6sB/6qMoJu
E3XIUTlcHImvypdWwrQ0oYu9jp3CRR+RzAfdi5k4NYIZEwqTdVahR2YeGX/CHgNjMQriL55v59ta
+5T1EeKBiHjQMC5P4+DuaYrMm7JICN5NWv9LlZT1Og4D+UHgCb+K9Frcu1ZNQGuM/jsZRXXryi68
cweKmC6dpk1CLPCucMhaDS3tqJEmd+hsF8OR7ncXtU8IUS/m6RNevLXvYMWwm7k9J68OBdbkGPGj
Zpb44OrIuSFUNtv7bYoX3RH9Q0BWH/edwiZhSiuWnBsAKElspK7hTxcVnCXcYvaH0WL6HLFvbxsj
eObosk4jdrRosotDrJBNASLhTQLvjYzfpvj0Nsoegiy9ijgH6L2T7goFgAKBQ89OQaGynnIqUqAo
/LbpKnmjR0VwpEIFlOohS6E0OEU6+7PQ2JAVfCpJnS8NCvqL0mVwPunAyJy6ipaewlZFKJk4QXn5
3qMVeZlb/WLG5N4iX5X6ga0Y+pUcWfTbwkp3jYJj2X5gf24pAqNVGX8EJcmiUDqgN2VJFuo0QYx6
Y21pOtgtNH0ABBpLwcl7XTl2AXRFmfWhJ+f+ytUcY9cqjNeggF6AqKpVTCzMAdYxJWWu38YqEGVg
irHuWpBgbDVPWgwkrFe4MGCh9mszYqXpFUzMZeih5xpRNAo01ngazWEYYd7GUCCyOPBfUQmiyrfl
KxLFiaJPRZekKPFKMhev69lutrPCm6UKdMaAm9a93iiOFIqlWAHREO3cgiuw95MYkXPpMAewgpRk
Oysf/WTSEelqkrvYG7eFEhaZPQPxZRUAnsAJhKtcAt7viOW5rBWwTXPTY+1ktzEAMhA3pntZ0IjZ
4AYQG41L1sa6e6TgGJXIkMzeNzBcVw3nWgwsrn/DxgVWfZ4xl146U1k8EOiFcgvOXBnmp8zRmJep
bFcJmUbK+TrrIvYNTlyXkSQ2QSpsXZLIfJXwo69JmoRqVznzQNRBY95pzVTdNB6VV5PGNz3OIWzE
slQd//6YCdY/GMHhoojGnoCj1Lwdk+TZUnA9PRwiitU84xRBe8ELp60V61hYIr04kjUEkaycJDMi
wpobe7ryYiDHpFRemAm+PdfK+zW8wE+aYv7hVzHXhEiFqwkuGybN7H5wKhMR6yj3Js7jNXfQhtkY
IwuQgr5iCzYcBFgfSf4wdqmiD84+0c4phKBCYrkbSvyEYrD2IQmjHxyU5xy20BVJs1vLLHwOvRj2
hppncWSPVnHsCcwBHqc+RvAoJNc6dqaD1RZfdGQ51/Cf9OugSodTWHrjNiic8nLMUuc+y+M1xZW5
a0Aw2g4qxyBo2w+MWOfrKLD1U6WYjYVX4RxWHEcbWe8yKGfwifJSQHokXWerNc3FqPiPSTzFdwUM
011dRtdtYAXnEuAPFIyR9xXr4oRav9iLupbroDVuXQhVUMGwucwKEBR0aXg19JToSbLuo3j6WKQM
FJvSj64L4EKjERJcpxX7qOCoOOX6BGGpBHNm33UZAzg+zWJfNQjVzClxnjH3BheG1nOnDjK/dRka
gROjUD8wuXqwIEzeaS0HADSGc/4YZJWGldBHrUgtRmJgJY1DM9fVx7EzrPM0MDuUdISbOyuReM7G
ncXwKdZT/Zr8LQQWXAuKgJVdgr+noF2lTXHOuUy/CGt9plABuU2tm3F6xXoi5/AuKdmcuna4HiKn
eRwyGGZFJT6HUULHxkIC5rnujhqvP7iIXspcnGQdIswc6nzHgemRNIp4bZOVsHPItF8icoxWvei8
D31p1qfQUuuw43UbxtBQRfJpH6cAvwKhV/mqzJ3AWsxNeZfYMtjmrrLJ50xR7eIWdG65iac+/sxb
uIfWP+6HJrnIxfjo1Eb2gmQ0WvL4YG32OKK3NmEZ9jBSipRk13tNv7ZkeGvaPkc5NJ8Ars1k7aLG
ONSY5Jc1khAl0IxWo/9chnhQsKMOy8pNcWY4ydqTzVOdWATQOF0ET9iaN3PJ4oVS3kC6nOK85J/c
2Q+OMeeLVRVxlMM6JwLOdCkFXVOhrmszBKnjGF5VlGxsNdLcUaHDwDJmGqvEnpZt5DwojyauaHOT
aAbiKLx62aJA17cpXVjSLdx8ztZj/lphxYJAMU8nslTmdRUMRxZA/F9auvP9uHigLdEfcdmyFI9e
suHQmF8mxNbpwizWUcolDqe+3uaI0Cj//QTzpTNXey2pcF6NMtjNI3DKYezkySaqfmd0Mv00jE19
GOaYeJ6ubzSgcn0UfOZxj5dm6JTbqM9NVDZUT4igdPAzHH1Z6nTz8yxZupI+bs4LvyAlxh2YTCMK
Io1FM6Zr9NJTyI1IgANTX0H+YFVo1+iX3I0cB8bWFBPVkiiNcoPw3D7UdjwQWjgdbXN2qIgNxcRR
KZfVuO/CrDjo9Wzsk4HolK5sxOXoOAjejIJIXJGBq6lah/xB5LETjqRdxk54onMww8RodWuRVbYk
R4zTLmpuPT/OTS1PhK/MiMxQSn1tm/2PcaW8Gwn+adD3R/SUGgO+xbHeFf9//9HvI7Uf/6BvJocc
zPJWzSHJS83fjwHp1r7rlf7xk96mln/3E9LPmHW75xeSZI0zeogMAVxTf/uiKZwWefDbt4U8E7b6
9+7X7ypSDrqid1for67B37+9P49U//xzvnkDn5+zCBV4QyX9pX1/CSw17fxG6vT2k/58Cb77Ce8u
AXw06TBQVQYd9cU1fX8JjDPXMok3c+XXa/DLXQLPdYhLo/n8c5dBP9NxLoFE+noVvrsM3pnOGFcI
psJfv2jD/1p3ghKW/fw14JPmlkKh9vZFc/39rWBziQB+u2qO/mu9eUTMTCd+6gYw+IhtJqAo9/7i
zRsIAYEIKvub+vrlroGj/+w1MPUz19YRyZgMv95/8uYZ033euvHLPf2MG92fvu9tlnmDL/e3JZDr
+P7dG2c0s2FLuV/X2l9o+adhq1Ilf+rGN032QCUTUSDDt69v373g3QudM/XXX/QrvXtXmixRP/fu
BYpdlk6sbj989/IMN6vLvvD1F/1S7962fnrzN8/IxWLd46zwg8/ePfMQgeosib/aYic8rIk/+9ET
VSF57zro+7cvZDvvHnuPTx6RNOGsX7/72+r6C90B8gfhtf+6/LNU3CxZHkg33r6+XftQwbMsSCrt
3y7CL/cYSCTOX3elryqCvzkG/HUNbJwZJkogyogfPQbCOEPZRoGMzOHr16/2OPyIuvyv7wTjzFS1
H4qOP97lu8cB6z8KEzLvKBB/zYuAbOynq0BTAJk2JX+gKVVf3FrvLwJ7pcduCX3gV7sFpCpdf3ZF
1NkM2RC4BF8/4u/OgohmUVZ6nIL++PavdQ5QZ0Hgnj95GQznjJwvzgJqf/320xfAkxDW/Wof/o8C
of7182+fKQWvw2z023ctzqT7/5i7kp2GYSD6K6j3RkAo4dJKBbFJFCEVcXcTq1hKoEqUQ/r1PG8h
k4S2YS7poVJr53nseJl59owRoRunW0dX7Z5AJ4OrfRkgZs01VFy6/IP7QYwTaIb6iNm4enmfh9vg
as+CKDwH93UR2omOvvQo0FeMRfiyqU7ZGpHyE1ofAJ7yDw0QNDl8A/rnO0S7uZqBGoRuYD4DrN8T
WqomU7GllyaGRlWyaPhcHM3gWcYugGMPn5P5RLOkJKP2x7DQsvanXBDdyDCcjUTPeJpy3OOugt2i
SVm+Vv7PJyVzkceflUmonJivIgMZu9zA73+vOvTmryDzCRGzMc0fwr0VBeLWx2Csm9CWL+Ni34lU
tGMpWTKKj5ztxJciMoN9hHrORb7P0Bxiiig9Yksv4nB0AreAh1yVqZp+wG9nr8TZo/5F6uFIG245
L+Dxy8w3iOnrlhFgA6stDoxRkW+Mtc1G/s42Ik8qIrS1ZbnQKz2uZNFEdrYRF/lNyQQRQsjGg7M9
udDLXbtvOD2WC/xe6mtmSDv7a2bqSe9/08mJd2syS/k7RBsTWI/Kfm86JvAKd7sVstn9nEHGfZVH
/fWZgq9VrFLSU2ozgiv6GmNdtSbxer/qMHjf+lpvPXZXXb+l2PcYVSl0jjiVIl/8AAAA//8=</cx:binary>
              </cx:geoCache>
            </cx:geography>
          </cx:layoutPr>
          <cx:valueColors>
            <cx:minColor>
              <a:srgbClr val="C00000"/>
            </cx:minColor>
            <cx:midColor>
              <a:schemeClr val="bg1">
                <a:lumMod val="95000"/>
              </a:schemeClr>
            </cx:midColor>
            <cx:maxColor>
              <a:srgbClr val="002060"/>
            </cx:maxColor>
          </cx:valueColors>
          <cx:valueColorPositions count="3">
            <cx:midPosition>
              <cx:number val="0"/>
            </cx:midPosition>
          </cx:valueColorPositions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33336</xdr:rowOff>
    </xdr:from>
    <xdr:to>
      <xdr:col>7</xdr:col>
      <xdr:colOff>57150</xdr:colOff>
      <xdr:row>21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C9606D4-C64A-584E-390E-A471EBCC7D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</xdr:colOff>
      <xdr:row>1</xdr:row>
      <xdr:rowOff>178435</xdr:rowOff>
    </xdr:from>
    <xdr:to>
      <xdr:col>10</xdr:col>
      <xdr:colOff>476250</xdr:colOff>
      <xdr:row>20</xdr:row>
      <xdr:rowOff>6985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497BBA8-B788-4C55-97BD-43205C3711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</xdr:colOff>
      <xdr:row>1</xdr:row>
      <xdr:rowOff>9524</xdr:rowOff>
    </xdr:from>
    <xdr:to>
      <xdr:col>8</xdr:col>
      <xdr:colOff>336549</xdr:colOff>
      <xdr:row>19</xdr:row>
      <xdr:rowOff>158749</xdr:rowOff>
    </xdr:to>
    <mc:AlternateContent xmlns:mc="http://schemas.openxmlformats.org/markup-compatibility/2006">
      <mc:Choice xmlns:cx4="http://schemas.microsoft.com/office/drawing/2016/5/10/chartex" xmlns="" Requires="cx4">
        <xdr:graphicFrame macro="">
          <xdr:nvGraphicFramePr>
            <xdr:cNvPr id="3" name="Grafico 2">
              <a:extLst>
                <a:ext uri="{FF2B5EF4-FFF2-40B4-BE49-F238E27FC236}">
                  <a16:creationId xmlns:a16="http://schemas.microsoft.com/office/drawing/2014/main" id="{1FAEA293-BBFB-FA30-7623-8DE1B8E66D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2" name="Rettangolo 1"/>
            <xdr:cNvSpPr>
              <a:spLocks noTextEdit="1"/>
            </xdr:cNvSpPr>
          </xdr:nvSpPr>
          <xdr:spPr>
            <a:xfrm>
              <a:off x="3174" y="228599"/>
              <a:ext cx="5210175" cy="35782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Il grafico non è disponibile in questa versione di Excel.
Se si modifica questa forma o si salva la cartella di lavoro in un formato di file diverso, il grafico verrà danneggiato in modo permanente.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28575</xdr:rowOff>
    </xdr:from>
    <xdr:to>
      <xdr:col>9</xdr:col>
      <xdr:colOff>409575</xdr:colOff>
      <xdr:row>26</xdr:row>
      <xdr:rowOff>109765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0607470-18FF-8AE0-A97A-E740D90E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9100"/>
          <a:ext cx="5800725" cy="4653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-repo1\SHARE\Report%20Frame%20Territoriale\2017\Tavole\formattazione%20tavole\Tavole%20Frame%20Territoriale%202016%20con%20riservatez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delle tavole"/>
      <sheetName val="Tav. 1 Regioni"/>
      <sheetName val="Tav. 2 Regioni Ind_Ser"/>
      <sheetName val="Tav. 3 Classi di addetti "/>
      <sheetName val="Tav. 4 Classi di add Indicatori"/>
      <sheetName val="Tav. 5 Sistemi Locali"/>
      <sheetName val="Tav. 6 Sistemi Locali Ind_Ser"/>
      <sheetName val="Tav. 7 SL_Classi"/>
      <sheetName val="Tav. 8 SL_Classi Ind_Ser"/>
      <sheetName val="Tav. 9 SL_Gruppi"/>
      <sheetName val="Tav. 10 SL_Gruppi Ind_Ser"/>
      <sheetName val="Tav. 11 Capoluoghi Totale"/>
      <sheetName val="Tav. 12 Capoluoghi Ind_Ser"/>
      <sheetName val="Tav. 13 Capoluoghi Sez. B e C"/>
      <sheetName val="Tav. 14 Capoluoghi Sez. D"/>
      <sheetName val="Tav. 15 Capoluoghi Sez. E"/>
      <sheetName val="Tav. 16 Capoluoghi Sez. F"/>
      <sheetName val="Tav. 17 Capoluoghi Sez. G"/>
      <sheetName val="Tav. 18 Capoluoghi Sez. H"/>
      <sheetName val="Tav. 19 Capoluoghi Sez. I"/>
      <sheetName val="Tav. 20 Capoluoghi Sez. J"/>
      <sheetName val="Tav. 21 Capoluoghi Sez. L"/>
      <sheetName val="Tav__22_Capoluoghi_Sez__M"/>
      <sheetName val="Tav. 23 Capoluoghi Sez. N"/>
      <sheetName val="Tav. 24 Capoluoghi Sez. P"/>
      <sheetName val="Tav. 25 Capoluoghi Sez. Q"/>
      <sheetName val="Tav. 26 Capoluoghi Sez. R"/>
      <sheetName val="Tav. 27 Capoluoghi Sez. S"/>
      <sheetName val="Tav. 28 Comuni"/>
      <sheetName val="Tav. 29 Comuni Industria"/>
      <sheetName val="Tav. 30 Comuni Serviz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defaultRowHeight="17.25"/>
  <cols>
    <col min="1" max="1" width="105.75" style="31" bestFit="1" customWidth="1"/>
  </cols>
  <sheetData>
    <row r="1" spans="1:1">
      <c r="A1" s="31" t="str">
        <f>'Fig. 1'!A2</f>
        <v>Figura 1. Export europeo verso gli Stati Uniti per Stato Membro nel 2024 (miliardi di euro e in % del Pil)</v>
      </c>
    </row>
    <row r="2" spans="1:1">
      <c r="A2" s="31" t="str">
        <f>Tab.1!A1</f>
        <v>Tabella 1. Prodotti europei più esportati negli Stati Uniti nel 2024 (miliardi di euro)</v>
      </c>
    </row>
    <row r="3" spans="1:1">
      <c r="A3" s="31" t="str">
        <f>'Fig. 2'!A1</f>
        <v>Figura 2. Export, Import e saldo commerciale Italia-USA (2010-2024, miliardi di euro)</v>
      </c>
    </row>
    <row r="4" spans="1:1">
      <c r="A4" s="31" t="str">
        <f>'Tab. 2'!A1</f>
        <v>Tabella 2. Export regionale verso gli Stati Uniti e rilevanza sul Pil nel 2024 (milioni di euro e %)</v>
      </c>
    </row>
    <row r="5" spans="1:1">
      <c r="A5" s="31" t="str">
        <f>'Tab. 3'!A1</f>
        <v xml:space="preserve">Tabella 3. Export verso gli Stati Uniti per macrosettore e macroarea nel 2024 (milioni di euro e in % del totale export) </v>
      </c>
    </row>
    <row r="6" spans="1:1">
      <c r="A6" s="31" t="str">
        <f>'Fig. 3 '!A1</f>
        <v>Figura 3. Variazione % export regionale, I Semestre 2024 - I Semestre 2025</v>
      </c>
    </row>
    <row r="7" spans="1:1">
      <c r="A7" s="31" t="str">
        <f>'Tab. 4'!A1</f>
        <v>Tabella 4. Impatto globale dei dazi statunitensi sul valore aggiunto per paese  (milioni di euro e %)</v>
      </c>
    </row>
    <row r="8" spans="1:1">
      <c r="A8" s="31" t="str">
        <f>'Fig. 4'!A1</f>
        <v>Figura 4. Calo export italiano per macrosettore e per paese di destinazione</v>
      </c>
    </row>
    <row r="9" spans="1:1">
      <c r="A9" s="31" t="str">
        <f>'Tab. 5'!A1</f>
        <v>Tabella 5. Impatto regionale dei dazi statuntensi su VA e occupazione</v>
      </c>
    </row>
    <row r="10" spans="1:1">
      <c r="A10" s="31" t="str">
        <f>'Tab. 6'!A1:D1</f>
        <v>Tabella 6. Primi dieci Paesi per imprese controllate nel 2022</v>
      </c>
    </row>
    <row r="11" spans="1:1">
      <c r="A11" s="31" t="str">
        <f>'Tab. 7'!A1</f>
        <v>Tabella 7. Le esportazioni delle multinazionali USA nel 2022</v>
      </c>
    </row>
    <row r="12" spans="1:1">
      <c r="A12" s="31" t="str">
        <f>Focus!A1</f>
        <v xml:space="preserve">Il trasporto merci in Italia nel 2019-2024 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L25" sqref="L25"/>
    </sheetView>
  </sheetViews>
  <sheetFormatPr defaultColWidth="9.125" defaultRowHeight="16.5"/>
  <cols>
    <col min="1" max="1" width="35.75" style="74" customWidth="1"/>
    <col min="2" max="3" width="9.125" style="74"/>
    <col min="4" max="4" width="11.875" style="74" bestFit="1" customWidth="1"/>
    <col min="5" max="5" width="11.375" style="74" customWidth="1"/>
    <col min="6" max="7" width="9.125" style="74"/>
    <col min="8" max="16384" width="9.125" style="10"/>
  </cols>
  <sheetData>
    <row r="1" spans="1:27">
      <c r="A1" s="74" t="s">
        <v>127</v>
      </c>
    </row>
    <row r="2" spans="1:27">
      <c r="A2" s="131" t="s">
        <v>34</v>
      </c>
      <c r="B2" s="130" t="s">
        <v>128</v>
      </c>
      <c r="C2" s="130"/>
      <c r="D2" s="130" t="s">
        <v>129</v>
      </c>
      <c r="E2" s="130"/>
    </row>
    <row r="3" spans="1:27" s="13" customFormat="1">
      <c r="A3" s="131"/>
      <c r="B3" s="79" t="s">
        <v>130</v>
      </c>
      <c r="C3" s="78" t="s">
        <v>113</v>
      </c>
      <c r="D3" s="79" t="s">
        <v>131</v>
      </c>
      <c r="E3" s="78" t="s">
        <v>113</v>
      </c>
      <c r="F3" s="75"/>
      <c r="G3" s="75"/>
    </row>
    <row r="4" spans="1:27">
      <c r="A4" s="76" t="s">
        <v>0</v>
      </c>
      <c r="B4" s="80">
        <v>-459.48861242125861</v>
      </c>
      <c r="C4" s="81">
        <v>-0.32785347506272433</v>
      </c>
      <c r="D4" s="82">
        <v>-6.4423067733017501</v>
      </c>
      <c r="E4" s="81">
        <v>-0.34135043571778467</v>
      </c>
      <c r="G4" s="76"/>
      <c r="H4" s="14"/>
      <c r="I4" s="15"/>
      <c r="J4" s="15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>
      <c r="A5" s="76" t="s">
        <v>22</v>
      </c>
      <c r="B5" s="80">
        <v>-14.302902999132005</v>
      </c>
      <c r="C5" s="81">
        <v>-0.2763472187169273</v>
      </c>
      <c r="D5" s="82">
        <v>-0.14781554991716633</v>
      </c>
      <c r="E5" s="81">
        <v>-0.23351587664639231</v>
      </c>
      <c r="G5" s="76"/>
      <c r="I5" s="16"/>
      <c r="J5" s="16"/>
    </row>
    <row r="6" spans="1:27">
      <c r="A6" s="76" t="s">
        <v>1</v>
      </c>
      <c r="B6" s="80">
        <v>-2081.0190575327279</v>
      </c>
      <c r="C6" s="81">
        <v>-0.47351277904692779</v>
      </c>
      <c r="D6" s="82">
        <v>-24.795615858883323</v>
      </c>
      <c r="E6" s="81">
        <v>-0.49635904031394901</v>
      </c>
      <c r="G6" s="76"/>
      <c r="I6" s="16"/>
      <c r="J6" s="16"/>
    </row>
    <row r="7" spans="1:27">
      <c r="A7" s="76" t="s">
        <v>132</v>
      </c>
      <c r="B7" s="80">
        <v>-125.18650382735572</v>
      </c>
      <c r="C7" s="81">
        <v>-0.242629252434027</v>
      </c>
      <c r="D7" s="82">
        <v>-1.5855676569883559</v>
      </c>
      <c r="E7" s="81">
        <v>-0.27164085266204485</v>
      </c>
      <c r="G7" s="77"/>
      <c r="I7" s="16"/>
      <c r="J7" s="16"/>
    </row>
    <row r="8" spans="1:27">
      <c r="A8" s="76" t="s">
        <v>4</v>
      </c>
      <c r="B8" s="80">
        <v>-723.53416375787356</v>
      </c>
      <c r="C8" s="81">
        <v>-0.40922628141327899</v>
      </c>
      <c r="D8" s="82">
        <v>-10.279924139759174</v>
      </c>
      <c r="E8" s="81">
        <v>-0.42713774628159618</v>
      </c>
      <c r="G8" s="77"/>
      <c r="I8" s="16"/>
      <c r="J8" s="16"/>
    </row>
    <row r="9" spans="1:27">
      <c r="A9" s="76" t="s">
        <v>54</v>
      </c>
      <c r="B9" s="80">
        <v>-147.63580656329339</v>
      </c>
      <c r="C9" s="81">
        <v>-0.3650087189305895</v>
      </c>
      <c r="D9" s="82">
        <v>-1.9585977547732771</v>
      </c>
      <c r="E9" s="81">
        <v>-0.360367572175396</v>
      </c>
      <c r="G9" s="76"/>
      <c r="I9" s="16"/>
      <c r="J9" s="16"/>
    </row>
    <row r="10" spans="1:27">
      <c r="A10" s="76" t="s">
        <v>2</v>
      </c>
      <c r="B10" s="80">
        <v>-172.82995445130956</v>
      </c>
      <c r="C10" s="81">
        <v>-0.33575643703581082</v>
      </c>
      <c r="D10" s="82">
        <v>-2.3391385298237499</v>
      </c>
      <c r="E10" s="81">
        <v>-0.34258033535790133</v>
      </c>
      <c r="G10" s="76"/>
      <c r="I10" s="16"/>
      <c r="J10" s="16"/>
    </row>
    <row r="11" spans="1:27">
      <c r="A11" s="76" t="s">
        <v>6</v>
      </c>
      <c r="B11" s="80">
        <v>-685.27830391512737</v>
      </c>
      <c r="C11" s="81">
        <v>-0.39639645754792557</v>
      </c>
      <c r="D11" s="82">
        <v>-8.8600164777360249</v>
      </c>
      <c r="E11" s="81">
        <v>-0.40247190323139931</v>
      </c>
      <c r="G11" s="76"/>
      <c r="I11" s="16"/>
      <c r="J11" s="16"/>
    </row>
    <row r="12" spans="1:27">
      <c r="A12" s="76" t="s">
        <v>7</v>
      </c>
      <c r="B12" s="80">
        <v>-516.45246013778649</v>
      </c>
      <c r="C12" s="81">
        <v>-0.41657017868415147</v>
      </c>
      <c r="D12" s="82">
        <v>-7.928896711130248</v>
      </c>
      <c r="E12" s="81">
        <v>-0.46338008948221898</v>
      </c>
      <c r="G12" s="76"/>
      <c r="I12" s="16"/>
      <c r="J12" s="16"/>
    </row>
    <row r="13" spans="1:27">
      <c r="A13" s="76" t="s">
        <v>8</v>
      </c>
      <c r="B13" s="80">
        <v>-76.955715209330137</v>
      </c>
      <c r="C13" s="81">
        <v>-0.32726502121782935</v>
      </c>
      <c r="D13" s="82">
        <v>-1.3404811764778741</v>
      </c>
      <c r="E13" s="81">
        <v>-0.35322297140391939</v>
      </c>
      <c r="G13" s="76"/>
      <c r="I13" s="16"/>
      <c r="J13" s="16"/>
    </row>
    <row r="14" spans="1:27">
      <c r="A14" s="76" t="s">
        <v>9</v>
      </c>
      <c r="B14" s="80">
        <v>-146.083699806846</v>
      </c>
      <c r="C14" s="81">
        <v>-0.33045377385220892</v>
      </c>
      <c r="D14" s="82">
        <v>-2.504537232415339</v>
      </c>
      <c r="E14" s="81">
        <v>-0.36853108187394629</v>
      </c>
      <c r="G14" s="76"/>
      <c r="I14" s="16"/>
      <c r="J14" s="16"/>
    </row>
    <row r="15" spans="1:27">
      <c r="A15" s="76" t="s">
        <v>10</v>
      </c>
      <c r="B15" s="80">
        <v>-453.21285056311615</v>
      </c>
      <c r="C15" s="81">
        <v>-0.20982756411694645</v>
      </c>
      <c r="D15" s="82">
        <v>-6.7998501083101663</v>
      </c>
      <c r="E15" s="81">
        <v>-0.24689917244508794</v>
      </c>
      <c r="G15" s="76"/>
      <c r="I15" s="16"/>
      <c r="J15" s="16"/>
    </row>
    <row r="16" spans="1:27">
      <c r="A16" s="76" t="s">
        <v>12</v>
      </c>
      <c r="B16" s="80">
        <v>-78.363337843328281</v>
      </c>
      <c r="C16" s="81">
        <v>-0.2213978828622517</v>
      </c>
      <c r="D16" s="82">
        <v>-1.3300015659022433</v>
      </c>
      <c r="E16" s="81">
        <v>-0.24102964224397305</v>
      </c>
      <c r="G16" s="76"/>
      <c r="I16" s="16"/>
      <c r="J16" s="16"/>
    </row>
    <row r="17" spans="1:10">
      <c r="A17" s="76" t="s">
        <v>13</v>
      </c>
      <c r="B17" s="80">
        <v>-30.891549186962528</v>
      </c>
      <c r="C17" s="81">
        <v>-0.4422175502027389</v>
      </c>
      <c r="D17" s="82">
        <v>-0.49261267040344991</v>
      </c>
      <c r="E17" s="81">
        <v>-0.44022580018181401</v>
      </c>
      <c r="G17" s="76"/>
      <c r="I17" s="16"/>
      <c r="J17" s="16"/>
    </row>
    <row r="18" spans="1:10">
      <c r="A18" s="76" t="s">
        <v>14</v>
      </c>
      <c r="B18" s="80">
        <v>-238.94272357944078</v>
      </c>
      <c r="C18" s="81">
        <v>-0.20319589257072171</v>
      </c>
      <c r="D18" s="82">
        <v>-4.6632817651484757</v>
      </c>
      <c r="E18" s="81">
        <v>-0.23981906737713937</v>
      </c>
      <c r="G18" s="76"/>
      <c r="I18" s="16"/>
      <c r="J18" s="16"/>
    </row>
    <row r="19" spans="1:10">
      <c r="A19" s="76" t="s">
        <v>15</v>
      </c>
      <c r="B19" s="80">
        <v>-122.26799611960443</v>
      </c>
      <c r="C19" s="81">
        <v>-0.14790888958197779</v>
      </c>
      <c r="D19" s="82">
        <v>-2.6960194829135609</v>
      </c>
      <c r="E19" s="81">
        <v>-0.18591955609361843</v>
      </c>
      <c r="G19" s="76"/>
      <c r="I19" s="16"/>
      <c r="J19" s="16"/>
    </row>
    <row r="20" spans="1:10">
      <c r="A20" s="76" t="s">
        <v>16</v>
      </c>
      <c r="B20" s="80">
        <v>-20.533063954280969</v>
      </c>
      <c r="C20" s="81">
        <v>-0.1552418550204587</v>
      </c>
      <c r="D20" s="82">
        <v>-0.37513444796675377</v>
      </c>
      <c r="E20" s="81">
        <v>-0.17728471075933544</v>
      </c>
      <c r="G20" s="76"/>
      <c r="I20" s="16"/>
      <c r="J20" s="16"/>
    </row>
    <row r="21" spans="1:10">
      <c r="A21" s="76" t="s">
        <v>17</v>
      </c>
      <c r="B21" s="80">
        <v>-30.703962565745051</v>
      </c>
      <c r="C21" s="81">
        <v>-8.7274274653207848E-2</v>
      </c>
      <c r="D21" s="82">
        <v>-0.75287163207653918</v>
      </c>
      <c r="E21" s="81">
        <v>-0.12113783299702963</v>
      </c>
      <c r="G21" s="76"/>
      <c r="I21" s="16"/>
      <c r="J21" s="16"/>
    </row>
    <row r="22" spans="1:10">
      <c r="A22" s="76" t="s">
        <v>18</v>
      </c>
      <c r="B22" s="80">
        <v>-117.38235036739005</v>
      </c>
      <c r="C22" s="81">
        <v>-0.11884810403444687</v>
      </c>
      <c r="D22" s="82">
        <v>-2.1286884726220068</v>
      </c>
      <c r="E22" s="81">
        <v>-0.13107687639298071</v>
      </c>
      <c r="G22" s="76"/>
      <c r="I22" s="16"/>
      <c r="J22" s="16"/>
    </row>
    <row r="23" spans="1:10">
      <c r="A23" s="76" t="s">
        <v>19</v>
      </c>
      <c r="B23" s="80">
        <v>-43.203050815228224</v>
      </c>
      <c r="C23" s="81">
        <v>-0.1158181108913028</v>
      </c>
      <c r="D23" s="82">
        <v>-0.85967098993087931</v>
      </c>
      <c r="E23" s="81">
        <v>-0.13680314925698273</v>
      </c>
      <c r="G23" s="76"/>
      <c r="I23" s="16"/>
      <c r="J23" s="16"/>
    </row>
    <row r="24" spans="1:10">
      <c r="A24" s="76" t="s">
        <v>23</v>
      </c>
      <c r="B24" s="80">
        <v>-5601.9800311851568</v>
      </c>
      <c r="C24" s="81">
        <v>-0.37705895866102246</v>
      </c>
      <c r="D24" s="82">
        <v>-74.982747969516467</v>
      </c>
      <c r="E24" s="81">
        <v>-0.39697566227872233</v>
      </c>
      <c r="G24" s="76"/>
      <c r="I24" s="17"/>
      <c r="J24" s="16"/>
    </row>
    <row r="25" spans="1:10">
      <c r="A25" s="76" t="s">
        <v>20</v>
      </c>
      <c r="B25" s="80">
        <v>-682.28803443198035</v>
      </c>
      <c r="C25" s="81">
        <v>-0.15974385150561288</v>
      </c>
      <c r="D25" s="82">
        <v>-13.29828102696391</v>
      </c>
      <c r="E25" s="81">
        <v>-0.18615136239765823</v>
      </c>
      <c r="G25" s="76"/>
      <c r="I25" s="16"/>
      <c r="J25" s="16"/>
    </row>
    <row r="26" spans="1:10">
      <c r="A26" s="86" t="s">
        <v>53</v>
      </c>
      <c r="B26" s="83">
        <v>-6289.296029586324</v>
      </c>
      <c r="C26" s="84">
        <v>-0.32866871291082694</v>
      </c>
      <c r="D26" s="85">
        <v>-88.305982181623904</v>
      </c>
      <c r="E26" s="84">
        <v>-0.33912579132935178</v>
      </c>
      <c r="I26" s="16"/>
      <c r="J26" s="16"/>
    </row>
    <row r="27" spans="1:10">
      <c r="A27" s="76" t="s">
        <v>133</v>
      </c>
      <c r="I27" s="16"/>
      <c r="J27" s="16"/>
    </row>
    <row r="28" spans="1:10">
      <c r="I28" s="16"/>
      <c r="J28" s="16"/>
    </row>
    <row r="29" spans="1:10">
      <c r="I29" s="16"/>
      <c r="J29" s="16"/>
    </row>
    <row r="30" spans="1:10">
      <c r="I30" s="16"/>
      <c r="J30" s="16"/>
    </row>
  </sheetData>
  <mergeCells count="3">
    <mergeCell ref="B2:C2"/>
    <mergeCell ref="D2:E2"/>
    <mergeCell ref="A2:A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M6" sqref="M6"/>
    </sheetView>
  </sheetViews>
  <sheetFormatPr defaultColWidth="8.75" defaultRowHeight="17.25"/>
  <cols>
    <col min="1" max="1" width="27.75" style="87" customWidth="1"/>
    <col min="2" max="2" width="11.375" style="91" customWidth="1"/>
    <col min="3" max="3" width="11" style="91" customWidth="1"/>
    <col min="4" max="4" width="14" style="91" customWidth="1"/>
    <col min="5" max="5" width="18.125" style="91" customWidth="1"/>
    <col min="6" max="6" width="13.75" style="91" customWidth="1"/>
    <col min="7" max="9" width="8.75" style="87"/>
    <col min="10" max="254" width="8.75" style="20"/>
    <col min="255" max="255" width="27.75" style="20" customWidth="1"/>
    <col min="256" max="256" width="11.375" style="20" customWidth="1"/>
    <col min="257" max="257" width="11" style="20" customWidth="1"/>
    <col min="258" max="258" width="14" style="20" customWidth="1"/>
    <col min="259" max="259" width="15.25" style="20" customWidth="1"/>
    <col min="260" max="260" width="13.75" style="20" customWidth="1"/>
    <col min="261" max="510" width="8.75" style="20"/>
    <col min="511" max="511" width="27.75" style="20" customWidth="1"/>
    <col min="512" max="512" width="11.375" style="20" customWidth="1"/>
    <col min="513" max="513" width="11" style="20" customWidth="1"/>
    <col min="514" max="514" width="14" style="20" customWidth="1"/>
    <col min="515" max="515" width="15.25" style="20" customWidth="1"/>
    <col min="516" max="516" width="13.75" style="20" customWidth="1"/>
    <col min="517" max="766" width="8.75" style="20"/>
    <col min="767" max="767" width="27.75" style="20" customWidth="1"/>
    <col min="768" max="768" width="11.375" style="20" customWidth="1"/>
    <col min="769" max="769" width="11" style="20" customWidth="1"/>
    <col min="770" max="770" width="14" style="20" customWidth="1"/>
    <col min="771" max="771" width="15.25" style="20" customWidth="1"/>
    <col min="772" max="772" width="13.75" style="20" customWidth="1"/>
    <col min="773" max="1022" width="8.75" style="20"/>
    <col min="1023" max="1023" width="27.75" style="20" customWidth="1"/>
    <col min="1024" max="1024" width="11.375" style="20" customWidth="1"/>
    <col min="1025" max="1025" width="11" style="20" customWidth="1"/>
    <col min="1026" max="1026" width="14" style="20" customWidth="1"/>
    <col min="1027" max="1027" width="15.25" style="20" customWidth="1"/>
    <col min="1028" max="1028" width="13.75" style="20" customWidth="1"/>
    <col min="1029" max="1278" width="8.75" style="20"/>
    <col min="1279" max="1279" width="27.75" style="20" customWidth="1"/>
    <col min="1280" max="1280" width="11.375" style="20" customWidth="1"/>
    <col min="1281" max="1281" width="11" style="20" customWidth="1"/>
    <col min="1282" max="1282" width="14" style="20" customWidth="1"/>
    <col min="1283" max="1283" width="15.25" style="20" customWidth="1"/>
    <col min="1284" max="1284" width="13.75" style="20" customWidth="1"/>
    <col min="1285" max="1534" width="8.75" style="20"/>
    <col min="1535" max="1535" width="27.75" style="20" customWidth="1"/>
    <col min="1536" max="1536" width="11.375" style="20" customWidth="1"/>
    <col min="1537" max="1537" width="11" style="20" customWidth="1"/>
    <col min="1538" max="1538" width="14" style="20" customWidth="1"/>
    <col min="1539" max="1539" width="15.25" style="20" customWidth="1"/>
    <col min="1540" max="1540" width="13.75" style="20" customWidth="1"/>
    <col min="1541" max="1790" width="8.75" style="20"/>
    <col min="1791" max="1791" width="27.75" style="20" customWidth="1"/>
    <col min="1792" max="1792" width="11.375" style="20" customWidth="1"/>
    <col min="1793" max="1793" width="11" style="20" customWidth="1"/>
    <col min="1794" max="1794" width="14" style="20" customWidth="1"/>
    <col min="1795" max="1795" width="15.25" style="20" customWidth="1"/>
    <col min="1796" max="1796" width="13.75" style="20" customWidth="1"/>
    <col min="1797" max="2046" width="8.75" style="20"/>
    <col min="2047" max="2047" width="27.75" style="20" customWidth="1"/>
    <col min="2048" max="2048" width="11.375" style="20" customWidth="1"/>
    <col min="2049" max="2049" width="11" style="20" customWidth="1"/>
    <col min="2050" max="2050" width="14" style="20" customWidth="1"/>
    <col min="2051" max="2051" width="15.25" style="20" customWidth="1"/>
    <col min="2052" max="2052" width="13.75" style="20" customWidth="1"/>
    <col min="2053" max="2302" width="8.75" style="20"/>
    <col min="2303" max="2303" width="27.75" style="20" customWidth="1"/>
    <col min="2304" max="2304" width="11.375" style="20" customWidth="1"/>
    <col min="2305" max="2305" width="11" style="20" customWidth="1"/>
    <col min="2306" max="2306" width="14" style="20" customWidth="1"/>
    <col min="2307" max="2307" width="15.25" style="20" customWidth="1"/>
    <col min="2308" max="2308" width="13.75" style="20" customWidth="1"/>
    <col min="2309" max="2558" width="8.75" style="20"/>
    <col min="2559" max="2559" width="27.75" style="20" customWidth="1"/>
    <col min="2560" max="2560" width="11.375" style="20" customWidth="1"/>
    <col min="2561" max="2561" width="11" style="20" customWidth="1"/>
    <col min="2562" max="2562" width="14" style="20" customWidth="1"/>
    <col min="2563" max="2563" width="15.25" style="20" customWidth="1"/>
    <col min="2564" max="2564" width="13.75" style="20" customWidth="1"/>
    <col min="2565" max="2814" width="8.75" style="20"/>
    <col min="2815" max="2815" width="27.75" style="20" customWidth="1"/>
    <col min="2816" max="2816" width="11.375" style="20" customWidth="1"/>
    <col min="2817" max="2817" width="11" style="20" customWidth="1"/>
    <col min="2818" max="2818" width="14" style="20" customWidth="1"/>
    <col min="2819" max="2819" width="15.25" style="20" customWidth="1"/>
    <col min="2820" max="2820" width="13.75" style="20" customWidth="1"/>
    <col min="2821" max="3070" width="8.75" style="20"/>
    <col min="3071" max="3071" width="27.75" style="20" customWidth="1"/>
    <col min="3072" max="3072" width="11.375" style="20" customWidth="1"/>
    <col min="3073" max="3073" width="11" style="20" customWidth="1"/>
    <col min="3074" max="3074" width="14" style="20" customWidth="1"/>
    <col min="3075" max="3075" width="15.25" style="20" customWidth="1"/>
    <col min="3076" max="3076" width="13.75" style="20" customWidth="1"/>
    <col min="3077" max="3326" width="8.75" style="20"/>
    <col min="3327" max="3327" width="27.75" style="20" customWidth="1"/>
    <col min="3328" max="3328" width="11.375" style="20" customWidth="1"/>
    <col min="3329" max="3329" width="11" style="20" customWidth="1"/>
    <col min="3330" max="3330" width="14" style="20" customWidth="1"/>
    <col min="3331" max="3331" width="15.25" style="20" customWidth="1"/>
    <col min="3332" max="3332" width="13.75" style="20" customWidth="1"/>
    <col min="3333" max="3582" width="8.75" style="20"/>
    <col min="3583" max="3583" width="27.75" style="20" customWidth="1"/>
    <col min="3584" max="3584" width="11.375" style="20" customWidth="1"/>
    <col min="3585" max="3585" width="11" style="20" customWidth="1"/>
    <col min="3586" max="3586" width="14" style="20" customWidth="1"/>
    <col min="3587" max="3587" width="15.25" style="20" customWidth="1"/>
    <col min="3588" max="3588" width="13.75" style="20" customWidth="1"/>
    <col min="3589" max="3838" width="8.75" style="20"/>
    <col min="3839" max="3839" width="27.75" style="20" customWidth="1"/>
    <col min="3840" max="3840" width="11.375" style="20" customWidth="1"/>
    <col min="3841" max="3841" width="11" style="20" customWidth="1"/>
    <col min="3842" max="3842" width="14" style="20" customWidth="1"/>
    <col min="3843" max="3843" width="15.25" style="20" customWidth="1"/>
    <col min="3844" max="3844" width="13.75" style="20" customWidth="1"/>
    <col min="3845" max="4094" width="8.75" style="20"/>
    <col min="4095" max="4095" width="27.75" style="20" customWidth="1"/>
    <col min="4096" max="4096" width="11.375" style="20" customWidth="1"/>
    <col min="4097" max="4097" width="11" style="20" customWidth="1"/>
    <col min="4098" max="4098" width="14" style="20" customWidth="1"/>
    <col min="4099" max="4099" width="15.25" style="20" customWidth="1"/>
    <col min="4100" max="4100" width="13.75" style="20" customWidth="1"/>
    <col min="4101" max="4350" width="8.75" style="20"/>
    <col min="4351" max="4351" width="27.75" style="20" customWidth="1"/>
    <col min="4352" max="4352" width="11.375" style="20" customWidth="1"/>
    <col min="4353" max="4353" width="11" style="20" customWidth="1"/>
    <col min="4354" max="4354" width="14" style="20" customWidth="1"/>
    <col min="4355" max="4355" width="15.25" style="20" customWidth="1"/>
    <col min="4356" max="4356" width="13.75" style="20" customWidth="1"/>
    <col min="4357" max="4606" width="8.75" style="20"/>
    <col min="4607" max="4607" width="27.75" style="20" customWidth="1"/>
    <col min="4608" max="4608" width="11.375" style="20" customWidth="1"/>
    <col min="4609" max="4609" width="11" style="20" customWidth="1"/>
    <col min="4610" max="4610" width="14" style="20" customWidth="1"/>
    <col min="4611" max="4611" width="15.25" style="20" customWidth="1"/>
    <col min="4612" max="4612" width="13.75" style="20" customWidth="1"/>
    <col min="4613" max="4862" width="8.75" style="20"/>
    <col min="4863" max="4863" width="27.75" style="20" customWidth="1"/>
    <col min="4864" max="4864" width="11.375" style="20" customWidth="1"/>
    <col min="4865" max="4865" width="11" style="20" customWidth="1"/>
    <col min="4866" max="4866" width="14" style="20" customWidth="1"/>
    <col min="4867" max="4867" width="15.25" style="20" customWidth="1"/>
    <col min="4868" max="4868" width="13.75" style="20" customWidth="1"/>
    <col min="4869" max="5118" width="8.75" style="20"/>
    <col min="5119" max="5119" width="27.75" style="20" customWidth="1"/>
    <col min="5120" max="5120" width="11.375" style="20" customWidth="1"/>
    <col min="5121" max="5121" width="11" style="20" customWidth="1"/>
    <col min="5122" max="5122" width="14" style="20" customWidth="1"/>
    <col min="5123" max="5123" width="15.25" style="20" customWidth="1"/>
    <col min="5124" max="5124" width="13.75" style="20" customWidth="1"/>
    <col min="5125" max="5374" width="8.75" style="20"/>
    <col min="5375" max="5375" width="27.75" style="20" customWidth="1"/>
    <col min="5376" max="5376" width="11.375" style="20" customWidth="1"/>
    <col min="5377" max="5377" width="11" style="20" customWidth="1"/>
    <col min="5378" max="5378" width="14" style="20" customWidth="1"/>
    <col min="5379" max="5379" width="15.25" style="20" customWidth="1"/>
    <col min="5380" max="5380" width="13.75" style="20" customWidth="1"/>
    <col min="5381" max="5630" width="8.75" style="20"/>
    <col min="5631" max="5631" width="27.75" style="20" customWidth="1"/>
    <col min="5632" max="5632" width="11.375" style="20" customWidth="1"/>
    <col min="5633" max="5633" width="11" style="20" customWidth="1"/>
    <col min="5634" max="5634" width="14" style="20" customWidth="1"/>
    <col min="5635" max="5635" width="15.25" style="20" customWidth="1"/>
    <col min="5636" max="5636" width="13.75" style="20" customWidth="1"/>
    <col min="5637" max="5886" width="8.75" style="20"/>
    <col min="5887" max="5887" width="27.75" style="20" customWidth="1"/>
    <col min="5888" max="5888" width="11.375" style="20" customWidth="1"/>
    <col min="5889" max="5889" width="11" style="20" customWidth="1"/>
    <col min="5890" max="5890" width="14" style="20" customWidth="1"/>
    <col min="5891" max="5891" width="15.25" style="20" customWidth="1"/>
    <col min="5892" max="5892" width="13.75" style="20" customWidth="1"/>
    <col min="5893" max="6142" width="8.75" style="20"/>
    <col min="6143" max="6143" width="27.75" style="20" customWidth="1"/>
    <col min="6144" max="6144" width="11.375" style="20" customWidth="1"/>
    <col min="6145" max="6145" width="11" style="20" customWidth="1"/>
    <col min="6146" max="6146" width="14" style="20" customWidth="1"/>
    <col min="6147" max="6147" width="15.25" style="20" customWidth="1"/>
    <col min="6148" max="6148" width="13.75" style="20" customWidth="1"/>
    <col min="6149" max="6398" width="8.75" style="20"/>
    <col min="6399" max="6399" width="27.75" style="20" customWidth="1"/>
    <col min="6400" max="6400" width="11.375" style="20" customWidth="1"/>
    <col min="6401" max="6401" width="11" style="20" customWidth="1"/>
    <col min="6402" max="6402" width="14" style="20" customWidth="1"/>
    <col min="6403" max="6403" width="15.25" style="20" customWidth="1"/>
    <col min="6404" max="6404" width="13.75" style="20" customWidth="1"/>
    <col min="6405" max="6654" width="8.75" style="20"/>
    <col min="6655" max="6655" width="27.75" style="20" customWidth="1"/>
    <col min="6656" max="6656" width="11.375" style="20" customWidth="1"/>
    <col min="6657" max="6657" width="11" style="20" customWidth="1"/>
    <col min="6658" max="6658" width="14" style="20" customWidth="1"/>
    <col min="6659" max="6659" width="15.25" style="20" customWidth="1"/>
    <col min="6660" max="6660" width="13.75" style="20" customWidth="1"/>
    <col min="6661" max="6910" width="8.75" style="20"/>
    <col min="6911" max="6911" width="27.75" style="20" customWidth="1"/>
    <col min="6912" max="6912" width="11.375" style="20" customWidth="1"/>
    <col min="6913" max="6913" width="11" style="20" customWidth="1"/>
    <col min="6914" max="6914" width="14" style="20" customWidth="1"/>
    <col min="6915" max="6915" width="15.25" style="20" customWidth="1"/>
    <col min="6916" max="6916" width="13.75" style="20" customWidth="1"/>
    <col min="6917" max="7166" width="8.75" style="20"/>
    <col min="7167" max="7167" width="27.75" style="20" customWidth="1"/>
    <col min="7168" max="7168" width="11.375" style="20" customWidth="1"/>
    <col min="7169" max="7169" width="11" style="20" customWidth="1"/>
    <col min="7170" max="7170" width="14" style="20" customWidth="1"/>
    <col min="7171" max="7171" width="15.25" style="20" customWidth="1"/>
    <col min="7172" max="7172" width="13.75" style="20" customWidth="1"/>
    <col min="7173" max="7422" width="8.75" style="20"/>
    <col min="7423" max="7423" width="27.75" style="20" customWidth="1"/>
    <col min="7424" max="7424" width="11.375" style="20" customWidth="1"/>
    <col min="7425" max="7425" width="11" style="20" customWidth="1"/>
    <col min="7426" max="7426" width="14" style="20" customWidth="1"/>
    <col min="7427" max="7427" width="15.25" style="20" customWidth="1"/>
    <col min="7428" max="7428" width="13.75" style="20" customWidth="1"/>
    <col min="7429" max="7678" width="8.75" style="20"/>
    <col min="7679" max="7679" width="27.75" style="20" customWidth="1"/>
    <col min="7680" max="7680" width="11.375" style="20" customWidth="1"/>
    <col min="7681" max="7681" width="11" style="20" customWidth="1"/>
    <col min="7682" max="7682" width="14" style="20" customWidth="1"/>
    <col min="7683" max="7683" width="15.25" style="20" customWidth="1"/>
    <col min="7684" max="7684" width="13.75" style="20" customWidth="1"/>
    <col min="7685" max="7934" width="8.75" style="20"/>
    <col min="7935" max="7935" width="27.75" style="20" customWidth="1"/>
    <col min="7936" max="7936" width="11.375" style="20" customWidth="1"/>
    <col min="7937" max="7937" width="11" style="20" customWidth="1"/>
    <col min="7938" max="7938" width="14" style="20" customWidth="1"/>
    <col min="7939" max="7939" width="15.25" style="20" customWidth="1"/>
    <col min="7940" max="7940" width="13.75" style="20" customWidth="1"/>
    <col min="7941" max="8190" width="8.75" style="20"/>
    <col min="8191" max="8191" width="27.75" style="20" customWidth="1"/>
    <col min="8192" max="8192" width="11.375" style="20" customWidth="1"/>
    <col min="8193" max="8193" width="11" style="20" customWidth="1"/>
    <col min="8194" max="8194" width="14" style="20" customWidth="1"/>
    <col min="8195" max="8195" width="15.25" style="20" customWidth="1"/>
    <col min="8196" max="8196" width="13.75" style="20" customWidth="1"/>
    <col min="8197" max="8446" width="8.75" style="20"/>
    <col min="8447" max="8447" width="27.75" style="20" customWidth="1"/>
    <col min="8448" max="8448" width="11.375" style="20" customWidth="1"/>
    <col min="8449" max="8449" width="11" style="20" customWidth="1"/>
    <col min="8450" max="8450" width="14" style="20" customWidth="1"/>
    <col min="8451" max="8451" width="15.25" style="20" customWidth="1"/>
    <col min="8452" max="8452" width="13.75" style="20" customWidth="1"/>
    <col min="8453" max="8702" width="8.75" style="20"/>
    <col min="8703" max="8703" width="27.75" style="20" customWidth="1"/>
    <col min="8704" max="8704" width="11.375" style="20" customWidth="1"/>
    <col min="8705" max="8705" width="11" style="20" customWidth="1"/>
    <col min="8706" max="8706" width="14" style="20" customWidth="1"/>
    <col min="8707" max="8707" width="15.25" style="20" customWidth="1"/>
    <col min="8708" max="8708" width="13.75" style="20" customWidth="1"/>
    <col min="8709" max="8958" width="8.75" style="20"/>
    <col min="8959" max="8959" width="27.75" style="20" customWidth="1"/>
    <col min="8960" max="8960" width="11.375" style="20" customWidth="1"/>
    <col min="8961" max="8961" width="11" style="20" customWidth="1"/>
    <col min="8962" max="8962" width="14" style="20" customWidth="1"/>
    <col min="8963" max="8963" width="15.25" style="20" customWidth="1"/>
    <col min="8964" max="8964" width="13.75" style="20" customWidth="1"/>
    <col min="8965" max="9214" width="8.75" style="20"/>
    <col min="9215" max="9215" width="27.75" style="20" customWidth="1"/>
    <col min="9216" max="9216" width="11.375" style="20" customWidth="1"/>
    <col min="9217" max="9217" width="11" style="20" customWidth="1"/>
    <col min="9218" max="9218" width="14" style="20" customWidth="1"/>
    <col min="9219" max="9219" width="15.25" style="20" customWidth="1"/>
    <col min="9220" max="9220" width="13.75" style="20" customWidth="1"/>
    <col min="9221" max="9470" width="8.75" style="20"/>
    <col min="9471" max="9471" width="27.75" style="20" customWidth="1"/>
    <col min="9472" max="9472" width="11.375" style="20" customWidth="1"/>
    <col min="9473" max="9473" width="11" style="20" customWidth="1"/>
    <col min="9474" max="9474" width="14" style="20" customWidth="1"/>
    <col min="9475" max="9475" width="15.25" style="20" customWidth="1"/>
    <col min="9476" max="9476" width="13.75" style="20" customWidth="1"/>
    <col min="9477" max="9726" width="8.75" style="20"/>
    <col min="9727" max="9727" width="27.75" style="20" customWidth="1"/>
    <col min="9728" max="9728" width="11.375" style="20" customWidth="1"/>
    <col min="9729" max="9729" width="11" style="20" customWidth="1"/>
    <col min="9730" max="9730" width="14" style="20" customWidth="1"/>
    <col min="9731" max="9731" width="15.25" style="20" customWidth="1"/>
    <col min="9732" max="9732" width="13.75" style="20" customWidth="1"/>
    <col min="9733" max="9982" width="8.75" style="20"/>
    <col min="9983" max="9983" width="27.75" style="20" customWidth="1"/>
    <col min="9984" max="9984" width="11.375" style="20" customWidth="1"/>
    <col min="9985" max="9985" width="11" style="20" customWidth="1"/>
    <col min="9986" max="9986" width="14" style="20" customWidth="1"/>
    <col min="9987" max="9987" width="15.25" style="20" customWidth="1"/>
    <col min="9988" max="9988" width="13.75" style="20" customWidth="1"/>
    <col min="9989" max="10238" width="8.75" style="20"/>
    <col min="10239" max="10239" width="27.75" style="20" customWidth="1"/>
    <col min="10240" max="10240" width="11.375" style="20" customWidth="1"/>
    <col min="10241" max="10241" width="11" style="20" customWidth="1"/>
    <col min="10242" max="10242" width="14" style="20" customWidth="1"/>
    <col min="10243" max="10243" width="15.25" style="20" customWidth="1"/>
    <col min="10244" max="10244" width="13.75" style="20" customWidth="1"/>
    <col min="10245" max="10494" width="8.75" style="20"/>
    <col min="10495" max="10495" width="27.75" style="20" customWidth="1"/>
    <col min="10496" max="10496" width="11.375" style="20" customWidth="1"/>
    <col min="10497" max="10497" width="11" style="20" customWidth="1"/>
    <col min="10498" max="10498" width="14" style="20" customWidth="1"/>
    <col min="10499" max="10499" width="15.25" style="20" customWidth="1"/>
    <col min="10500" max="10500" width="13.75" style="20" customWidth="1"/>
    <col min="10501" max="10750" width="8.75" style="20"/>
    <col min="10751" max="10751" width="27.75" style="20" customWidth="1"/>
    <col min="10752" max="10752" width="11.375" style="20" customWidth="1"/>
    <col min="10753" max="10753" width="11" style="20" customWidth="1"/>
    <col min="10754" max="10754" width="14" style="20" customWidth="1"/>
    <col min="10755" max="10755" width="15.25" style="20" customWidth="1"/>
    <col min="10756" max="10756" width="13.75" style="20" customWidth="1"/>
    <col min="10757" max="11006" width="8.75" style="20"/>
    <col min="11007" max="11007" width="27.75" style="20" customWidth="1"/>
    <col min="11008" max="11008" width="11.375" style="20" customWidth="1"/>
    <col min="11009" max="11009" width="11" style="20" customWidth="1"/>
    <col min="11010" max="11010" width="14" style="20" customWidth="1"/>
    <col min="11011" max="11011" width="15.25" style="20" customWidth="1"/>
    <col min="11012" max="11012" width="13.75" style="20" customWidth="1"/>
    <col min="11013" max="11262" width="8.75" style="20"/>
    <col min="11263" max="11263" width="27.75" style="20" customWidth="1"/>
    <col min="11264" max="11264" width="11.375" style="20" customWidth="1"/>
    <col min="11265" max="11265" width="11" style="20" customWidth="1"/>
    <col min="11266" max="11266" width="14" style="20" customWidth="1"/>
    <col min="11267" max="11267" width="15.25" style="20" customWidth="1"/>
    <col min="11268" max="11268" width="13.75" style="20" customWidth="1"/>
    <col min="11269" max="11518" width="8.75" style="20"/>
    <col min="11519" max="11519" width="27.75" style="20" customWidth="1"/>
    <col min="11520" max="11520" width="11.375" style="20" customWidth="1"/>
    <col min="11521" max="11521" width="11" style="20" customWidth="1"/>
    <col min="11522" max="11522" width="14" style="20" customWidth="1"/>
    <col min="11523" max="11523" width="15.25" style="20" customWidth="1"/>
    <col min="11524" max="11524" width="13.75" style="20" customWidth="1"/>
    <col min="11525" max="11774" width="8.75" style="20"/>
    <col min="11775" max="11775" width="27.75" style="20" customWidth="1"/>
    <col min="11776" max="11776" width="11.375" style="20" customWidth="1"/>
    <col min="11777" max="11777" width="11" style="20" customWidth="1"/>
    <col min="11778" max="11778" width="14" style="20" customWidth="1"/>
    <col min="11779" max="11779" width="15.25" style="20" customWidth="1"/>
    <col min="11780" max="11780" width="13.75" style="20" customWidth="1"/>
    <col min="11781" max="12030" width="8.75" style="20"/>
    <col min="12031" max="12031" width="27.75" style="20" customWidth="1"/>
    <col min="12032" max="12032" width="11.375" style="20" customWidth="1"/>
    <col min="12033" max="12033" width="11" style="20" customWidth="1"/>
    <col min="12034" max="12034" width="14" style="20" customWidth="1"/>
    <col min="12035" max="12035" width="15.25" style="20" customWidth="1"/>
    <col min="12036" max="12036" width="13.75" style="20" customWidth="1"/>
    <col min="12037" max="12286" width="8.75" style="20"/>
    <col min="12287" max="12287" width="27.75" style="20" customWidth="1"/>
    <col min="12288" max="12288" width="11.375" style="20" customWidth="1"/>
    <col min="12289" max="12289" width="11" style="20" customWidth="1"/>
    <col min="12290" max="12290" width="14" style="20" customWidth="1"/>
    <col min="12291" max="12291" width="15.25" style="20" customWidth="1"/>
    <col min="12292" max="12292" width="13.75" style="20" customWidth="1"/>
    <col min="12293" max="12542" width="8.75" style="20"/>
    <col min="12543" max="12543" width="27.75" style="20" customWidth="1"/>
    <col min="12544" max="12544" width="11.375" style="20" customWidth="1"/>
    <col min="12545" max="12545" width="11" style="20" customWidth="1"/>
    <col min="12546" max="12546" width="14" style="20" customWidth="1"/>
    <col min="12547" max="12547" width="15.25" style="20" customWidth="1"/>
    <col min="12548" max="12548" width="13.75" style="20" customWidth="1"/>
    <col min="12549" max="12798" width="8.75" style="20"/>
    <col min="12799" max="12799" width="27.75" style="20" customWidth="1"/>
    <col min="12800" max="12800" width="11.375" style="20" customWidth="1"/>
    <col min="12801" max="12801" width="11" style="20" customWidth="1"/>
    <col min="12802" max="12802" width="14" style="20" customWidth="1"/>
    <col min="12803" max="12803" width="15.25" style="20" customWidth="1"/>
    <col min="12804" max="12804" width="13.75" style="20" customWidth="1"/>
    <col min="12805" max="13054" width="8.75" style="20"/>
    <col min="13055" max="13055" width="27.75" style="20" customWidth="1"/>
    <col min="13056" max="13056" width="11.375" style="20" customWidth="1"/>
    <col min="13057" max="13057" width="11" style="20" customWidth="1"/>
    <col min="13058" max="13058" width="14" style="20" customWidth="1"/>
    <col min="13059" max="13059" width="15.25" style="20" customWidth="1"/>
    <col min="13060" max="13060" width="13.75" style="20" customWidth="1"/>
    <col min="13061" max="13310" width="8.75" style="20"/>
    <col min="13311" max="13311" width="27.75" style="20" customWidth="1"/>
    <col min="13312" max="13312" width="11.375" style="20" customWidth="1"/>
    <col min="13313" max="13313" width="11" style="20" customWidth="1"/>
    <col min="13314" max="13314" width="14" style="20" customWidth="1"/>
    <col min="13315" max="13315" width="15.25" style="20" customWidth="1"/>
    <col min="13316" max="13316" width="13.75" style="20" customWidth="1"/>
    <col min="13317" max="13566" width="8.75" style="20"/>
    <col min="13567" max="13567" width="27.75" style="20" customWidth="1"/>
    <col min="13568" max="13568" width="11.375" style="20" customWidth="1"/>
    <col min="13569" max="13569" width="11" style="20" customWidth="1"/>
    <col min="13570" max="13570" width="14" style="20" customWidth="1"/>
    <col min="13571" max="13571" width="15.25" style="20" customWidth="1"/>
    <col min="13572" max="13572" width="13.75" style="20" customWidth="1"/>
    <col min="13573" max="13822" width="8.75" style="20"/>
    <col min="13823" max="13823" width="27.75" style="20" customWidth="1"/>
    <col min="13824" max="13824" width="11.375" style="20" customWidth="1"/>
    <col min="13825" max="13825" width="11" style="20" customWidth="1"/>
    <col min="13826" max="13826" width="14" style="20" customWidth="1"/>
    <col min="13827" max="13827" width="15.25" style="20" customWidth="1"/>
    <col min="13828" max="13828" width="13.75" style="20" customWidth="1"/>
    <col min="13829" max="14078" width="8.75" style="20"/>
    <col min="14079" max="14079" width="27.75" style="20" customWidth="1"/>
    <col min="14080" max="14080" width="11.375" style="20" customWidth="1"/>
    <col min="14081" max="14081" width="11" style="20" customWidth="1"/>
    <col min="14082" max="14082" width="14" style="20" customWidth="1"/>
    <col min="14083" max="14083" width="15.25" style="20" customWidth="1"/>
    <col min="14084" max="14084" width="13.75" style="20" customWidth="1"/>
    <col min="14085" max="14334" width="8.75" style="20"/>
    <col min="14335" max="14335" width="27.75" style="20" customWidth="1"/>
    <col min="14336" max="14336" width="11.375" style="20" customWidth="1"/>
    <col min="14337" max="14337" width="11" style="20" customWidth="1"/>
    <col min="14338" max="14338" width="14" style="20" customWidth="1"/>
    <col min="14339" max="14339" width="15.25" style="20" customWidth="1"/>
    <col min="14340" max="14340" width="13.75" style="20" customWidth="1"/>
    <col min="14341" max="14590" width="8.75" style="20"/>
    <col min="14591" max="14591" width="27.75" style="20" customWidth="1"/>
    <col min="14592" max="14592" width="11.375" style="20" customWidth="1"/>
    <col min="14593" max="14593" width="11" style="20" customWidth="1"/>
    <col min="14594" max="14594" width="14" style="20" customWidth="1"/>
    <col min="14595" max="14595" width="15.25" style="20" customWidth="1"/>
    <col min="14596" max="14596" width="13.75" style="20" customWidth="1"/>
    <col min="14597" max="14846" width="8.75" style="20"/>
    <col min="14847" max="14847" width="27.75" style="20" customWidth="1"/>
    <col min="14848" max="14848" width="11.375" style="20" customWidth="1"/>
    <col min="14849" max="14849" width="11" style="20" customWidth="1"/>
    <col min="14850" max="14850" width="14" style="20" customWidth="1"/>
    <col min="14851" max="14851" width="15.25" style="20" customWidth="1"/>
    <col min="14852" max="14852" width="13.75" style="20" customWidth="1"/>
    <col min="14853" max="15102" width="8.75" style="20"/>
    <col min="15103" max="15103" width="27.75" style="20" customWidth="1"/>
    <col min="15104" max="15104" width="11.375" style="20" customWidth="1"/>
    <col min="15105" max="15105" width="11" style="20" customWidth="1"/>
    <col min="15106" max="15106" width="14" style="20" customWidth="1"/>
    <col min="15107" max="15107" width="15.25" style="20" customWidth="1"/>
    <col min="15108" max="15108" width="13.75" style="20" customWidth="1"/>
    <col min="15109" max="15358" width="8.75" style="20"/>
    <col min="15359" max="15359" width="27.75" style="20" customWidth="1"/>
    <col min="15360" max="15360" width="11.375" style="20" customWidth="1"/>
    <col min="15361" max="15361" width="11" style="20" customWidth="1"/>
    <col min="15362" max="15362" width="14" style="20" customWidth="1"/>
    <col min="15363" max="15363" width="15.25" style="20" customWidth="1"/>
    <col min="15364" max="15364" width="13.75" style="20" customWidth="1"/>
    <col min="15365" max="15614" width="8.75" style="20"/>
    <col min="15615" max="15615" width="27.75" style="20" customWidth="1"/>
    <col min="15616" max="15616" width="11.375" style="20" customWidth="1"/>
    <col min="15617" max="15617" width="11" style="20" customWidth="1"/>
    <col min="15618" max="15618" width="14" style="20" customWidth="1"/>
    <col min="15619" max="15619" width="15.25" style="20" customWidth="1"/>
    <col min="15620" max="15620" width="13.75" style="20" customWidth="1"/>
    <col min="15621" max="15870" width="8.75" style="20"/>
    <col min="15871" max="15871" width="27.75" style="20" customWidth="1"/>
    <col min="15872" max="15872" width="11.375" style="20" customWidth="1"/>
    <col min="15873" max="15873" width="11" style="20" customWidth="1"/>
    <col min="15874" max="15874" width="14" style="20" customWidth="1"/>
    <col min="15875" max="15875" width="15.25" style="20" customWidth="1"/>
    <col min="15876" max="15876" width="13.75" style="20" customWidth="1"/>
    <col min="15877" max="16126" width="8.75" style="20"/>
    <col min="16127" max="16127" width="27.75" style="20" customWidth="1"/>
    <col min="16128" max="16128" width="11.375" style="20" customWidth="1"/>
    <col min="16129" max="16129" width="11" style="20" customWidth="1"/>
    <col min="16130" max="16130" width="14" style="20" customWidth="1"/>
    <col min="16131" max="16131" width="15.25" style="20" customWidth="1"/>
    <col min="16132" max="16132" width="13.75" style="20" customWidth="1"/>
    <col min="16133" max="16384" width="8.75" style="20"/>
  </cols>
  <sheetData>
    <row r="1" spans="1:10" ht="19.5" customHeight="1">
      <c r="A1" s="132" t="s">
        <v>163</v>
      </c>
      <c r="B1" s="132"/>
      <c r="C1" s="132"/>
      <c r="D1" s="132"/>
    </row>
    <row r="2" spans="1:10">
      <c r="A2" s="88" t="s">
        <v>166</v>
      </c>
      <c r="B2" s="92"/>
      <c r="C2" s="92"/>
      <c r="D2" s="93"/>
      <c r="E2" s="93"/>
      <c r="F2" s="93"/>
    </row>
    <row r="3" spans="1:10" ht="37.5" customHeight="1">
      <c r="A3" s="115" t="s">
        <v>42</v>
      </c>
      <c r="B3" s="116" t="s">
        <v>44</v>
      </c>
      <c r="C3" s="116" t="s">
        <v>45</v>
      </c>
      <c r="D3" s="116" t="s">
        <v>141</v>
      </c>
      <c r="E3" s="117" t="s">
        <v>142</v>
      </c>
      <c r="F3" s="117" t="s">
        <v>43</v>
      </c>
    </row>
    <row r="4" spans="1:10">
      <c r="A4" s="118" t="s">
        <v>24</v>
      </c>
      <c r="B4" s="119">
        <v>2860</v>
      </c>
      <c r="C4" s="119">
        <v>222059</v>
      </c>
      <c r="D4" s="120">
        <v>12.9643413737298</v>
      </c>
      <c r="E4" s="120">
        <v>12.6646542002301</v>
      </c>
      <c r="F4" s="120">
        <v>8.3136408800753792</v>
      </c>
      <c r="G4" s="90"/>
      <c r="H4" s="90"/>
      <c r="I4" s="31"/>
      <c r="J4" s="21"/>
    </row>
    <row r="5" spans="1:10">
      <c r="A5" s="118" t="s">
        <v>25</v>
      </c>
      <c r="B5" s="119">
        <v>2603</v>
      </c>
      <c r="C5" s="119">
        <v>350900</v>
      </c>
      <c r="D5" s="120">
        <v>17.900841984741199</v>
      </c>
      <c r="E5" s="120">
        <v>20.0747428078251</v>
      </c>
      <c r="F5" s="120">
        <v>22.0895689584157</v>
      </c>
      <c r="G5" s="90"/>
      <c r="H5" s="90"/>
      <c r="I5" s="31"/>
      <c r="J5" s="21"/>
    </row>
    <row r="6" spans="1:10">
      <c r="A6" s="118" t="s">
        <v>26</v>
      </c>
      <c r="B6" s="119">
        <v>2435</v>
      </c>
      <c r="C6" s="119">
        <v>321828</v>
      </c>
      <c r="D6" s="120">
        <v>19.350696332830601</v>
      </c>
      <c r="E6" s="120">
        <v>17.508182393555799</v>
      </c>
      <c r="F6" s="120">
        <v>7.8332263616453197</v>
      </c>
      <c r="G6" s="90"/>
      <c r="H6" s="90"/>
      <c r="I6" s="31"/>
      <c r="J6" s="21"/>
    </row>
    <row r="7" spans="1:10">
      <c r="A7" s="118" t="s">
        <v>27</v>
      </c>
      <c r="B7" s="119">
        <v>2111</v>
      </c>
      <c r="C7" s="119">
        <v>135212</v>
      </c>
      <c r="D7" s="120">
        <v>6.38502196338335</v>
      </c>
      <c r="E7" s="120">
        <v>8.2110097813578804</v>
      </c>
      <c r="F7" s="120">
        <v>5.5166765285882997</v>
      </c>
      <c r="G7" s="90"/>
      <c r="H7" s="90"/>
      <c r="I7" s="31"/>
      <c r="J7" s="21"/>
    </row>
    <row r="8" spans="1:10">
      <c r="A8" s="118" t="s">
        <v>28</v>
      </c>
      <c r="B8" s="119">
        <v>1462</v>
      </c>
      <c r="C8" s="119">
        <v>144025</v>
      </c>
      <c r="D8" s="120">
        <v>6.3402416522629403</v>
      </c>
      <c r="E8" s="120">
        <v>6.2697451093210601</v>
      </c>
      <c r="F8" s="120">
        <v>5.9580309588457299</v>
      </c>
      <c r="G8" s="31"/>
      <c r="H8" s="31"/>
      <c r="I8" s="31"/>
      <c r="J8" s="21"/>
    </row>
    <row r="9" spans="1:10">
      <c r="A9" s="118" t="s">
        <v>29</v>
      </c>
      <c r="B9" s="119">
        <v>1216</v>
      </c>
      <c r="C9" s="119">
        <v>64894</v>
      </c>
      <c r="D9" s="120">
        <v>4.3809126638996796</v>
      </c>
      <c r="E9" s="120">
        <v>3.5313463751438401</v>
      </c>
      <c r="F9" s="120">
        <v>2.156411660247</v>
      </c>
      <c r="G9" s="31"/>
      <c r="H9" s="31"/>
      <c r="I9" s="31"/>
      <c r="J9" s="21"/>
    </row>
    <row r="10" spans="1:10">
      <c r="A10" s="118" t="s">
        <v>30</v>
      </c>
      <c r="B10" s="119">
        <v>876</v>
      </c>
      <c r="C10" s="119">
        <v>180739</v>
      </c>
      <c r="D10" s="120">
        <v>8.5887265641341806</v>
      </c>
      <c r="E10" s="120">
        <v>8.9655546605293406</v>
      </c>
      <c r="F10" s="120">
        <v>26.5567328537268</v>
      </c>
      <c r="G10" s="31"/>
      <c r="H10" s="31"/>
      <c r="I10" s="31"/>
      <c r="J10" s="21"/>
    </row>
    <row r="11" spans="1:10">
      <c r="A11" s="118" t="s">
        <v>31</v>
      </c>
      <c r="B11" s="119">
        <v>716</v>
      </c>
      <c r="C11" s="119">
        <v>44583</v>
      </c>
      <c r="D11" s="120">
        <v>1.74401792300155</v>
      </c>
      <c r="E11" s="120">
        <v>2.2491467203682398</v>
      </c>
      <c r="F11" s="120">
        <v>0.37446914719790098</v>
      </c>
      <c r="G11" s="31"/>
      <c r="H11" s="31"/>
      <c r="I11" s="31"/>
      <c r="J11" s="21"/>
    </row>
    <row r="12" spans="1:10">
      <c r="A12" s="118" t="s">
        <v>32</v>
      </c>
      <c r="B12" s="119">
        <v>440</v>
      </c>
      <c r="C12" s="119">
        <v>51240</v>
      </c>
      <c r="D12" s="120">
        <v>3.2484153336342501</v>
      </c>
      <c r="E12" s="120">
        <v>3.1098808975834298</v>
      </c>
      <c r="F12" s="120">
        <v>6.0738682769358601</v>
      </c>
      <c r="G12" s="31"/>
      <c r="H12" s="31"/>
      <c r="I12" s="31"/>
      <c r="J12" s="21"/>
    </row>
    <row r="13" spans="1:10">
      <c r="A13" s="118" t="s">
        <v>33</v>
      </c>
      <c r="B13" s="119">
        <v>428</v>
      </c>
      <c r="C13" s="119">
        <v>26786</v>
      </c>
      <c r="D13" s="120">
        <v>1.57115277487257</v>
      </c>
      <c r="E13" s="120">
        <v>1.2080126582278501</v>
      </c>
      <c r="F13" s="120">
        <v>0.46102368220515699</v>
      </c>
      <c r="G13" s="31"/>
      <c r="H13" s="48"/>
      <c r="I13" s="31"/>
      <c r="J13" s="21"/>
    </row>
    <row r="14" spans="1:10">
      <c r="A14" s="118"/>
      <c r="B14" s="119"/>
      <c r="C14" s="119"/>
      <c r="D14" s="120"/>
      <c r="E14" s="120"/>
      <c r="F14" s="120"/>
      <c r="G14" s="31"/>
      <c r="H14" s="48"/>
      <c r="I14" s="31"/>
      <c r="J14" s="21"/>
    </row>
    <row r="15" spans="1:10">
      <c r="A15" s="121" t="s">
        <v>46</v>
      </c>
      <c r="B15" s="122">
        <v>82.168818487577298</v>
      </c>
      <c r="C15" s="122">
        <v>87.600528693312995</v>
      </c>
      <c r="D15" s="123">
        <v>82.474368566490199</v>
      </c>
      <c r="E15" s="123">
        <v>83.792275604142702</v>
      </c>
      <c r="F15" s="123">
        <v>85.333649307883107</v>
      </c>
      <c r="G15" s="31"/>
      <c r="H15" s="31"/>
      <c r="I15" s="31"/>
      <c r="J15" s="21"/>
    </row>
    <row r="16" spans="1:10" ht="14.25" customHeight="1">
      <c r="A16" s="31" t="s">
        <v>39</v>
      </c>
      <c r="B16" s="94"/>
      <c r="C16" s="94"/>
      <c r="D16" s="95"/>
      <c r="G16" s="89"/>
      <c r="H16" s="8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/>
  </sheetViews>
  <sheetFormatPr defaultColWidth="8.75" defaultRowHeight="17.25"/>
  <cols>
    <col min="1" max="1" width="18" style="31" customWidth="1"/>
    <col min="2" max="2" width="18.375" style="31" customWidth="1"/>
    <col min="3" max="3" width="18" style="31" customWidth="1"/>
    <col min="4" max="4" width="12.125" style="31" customWidth="1"/>
    <col min="5" max="5" width="8.75" style="31"/>
    <col min="6" max="8" width="8.75" style="18"/>
    <col min="9" max="9" width="9.125" style="18" bestFit="1" customWidth="1"/>
    <col min="10" max="16384" width="8.75" style="18"/>
  </cols>
  <sheetData>
    <row r="1" spans="1:9">
      <c r="A1" s="104" t="s">
        <v>164</v>
      </c>
    </row>
    <row r="2" spans="1:9">
      <c r="A2" s="31" t="s">
        <v>170</v>
      </c>
    </row>
    <row r="3" spans="1:9" ht="51.75" customHeight="1">
      <c r="A3" s="96" t="s">
        <v>34</v>
      </c>
      <c r="B3" s="97" t="s">
        <v>139</v>
      </c>
      <c r="C3" s="97" t="s">
        <v>41</v>
      </c>
      <c r="D3" s="97" t="s">
        <v>40</v>
      </c>
      <c r="E3" s="98"/>
    </row>
    <row r="4" spans="1:9">
      <c r="A4" s="99" t="s">
        <v>0</v>
      </c>
      <c r="B4" s="109">
        <v>5061.7384694532839</v>
      </c>
      <c r="C4" s="55">
        <v>19.630578897793509</v>
      </c>
      <c r="D4" s="109">
        <v>8.5151377253436547</v>
      </c>
      <c r="E4" s="100"/>
      <c r="I4" s="19"/>
    </row>
    <row r="5" spans="1:9">
      <c r="A5" s="101" t="s">
        <v>22</v>
      </c>
      <c r="B5" s="109">
        <v>66.221329411740157</v>
      </c>
      <c r="C5" s="55">
        <v>38.707411310151038</v>
      </c>
      <c r="D5" s="109">
        <v>6.919679144382461</v>
      </c>
      <c r="E5" s="100"/>
      <c r="I5" s="19"/>
    </row>
    <row r="6" spans="1:9">
      <c r="A6" s="99" t="s">
        <v>1</v>
      </c>
      <c r="B6" s="109">
        <v>12753.112534547392</v>
      </c>
      <c r="C6" s="55">
        <v>21.987744841651232</v>
      </c>
      <c r="D6" s="109">
        <v>7.8602586993660282</v>
      </c>
      <c r="E6" s="100"/>
      <c r="I6" s="19"/>
    </row>
    <row r="7" spans="1:9">
      <c r="A7" s="99" t="s">
        <v>2</v>
      </c>
      <c r="B7" s="109">
        <v>1172.2000149706637</v>
      </c>
      <c r="C7" s="55">
        <v>25.326095751443617</v>
      </c>
      <c r="D7" s="109">
        <v>11.085682002748854</v>
      </c>
      <c r="E7" s="100"/>
      <c r="I7" s="19"/>
    </row>
    <row r="8" spans="1:9">
      <c r="A8" s="105" t="s">
        <v>35</v>
      </c>
      <c r="B8" s="110">
        <v>19454.775314227143</v>
      </c>
      <c r="C8" s="44">
        <v>21.961584734265749</v>
      </c>
      <c r="D8" s="110">
        <v>8.3417052838815824</v>
      </c>
      <c r="E8" s="100"/>
      <c r="I8" s="19"/>
    </row>
    <row r="9" spans="1:9">
      <c r="A9" s="102" t="s">
        <v>171</v>
      </c>
      <c r="B9" s="109" t="s">
        <v>21</v>
      </c>
      <c r="C9" s="109" t="s">
        <v>21</v>
      </c>
      <c r="D9" s="109" t="s">
        <v>21</v>
      </c>
      <c r="E9" s="100"/>
      <c r="I9" s="19"/>
    </row>
    <row r="10" spans="1:9">
      <c r="A10" s="102" t="s">
        <v>3</v>
      </c>
      <c r="B10" s="109">
        <v>477.62486589341836</v>
      </c>
      <c r="C10" s="55">
        <v>28.092994599933508</v>
      </c>
      <c r="D10" s="109">
        <v>9.3049847242045267</v>
      </c>
      <c r="E10" s="100"/>
      <c r="I10" s="19"/>
    </row>
    <row r="11" spans="1:9">
      <c r="A11" s="103" t="s">
        <v>36</v>
      </c>
      <c r="B11" s="55">
        <v>477.62486589341836</v>
      </c>
      <c r="C11" s="55">
        <v>13.362541215874691</v>
      </c>
      <c r="D11" s="109">
        <v>4.032290974195174</v>
      </c>
      <c r="E11" s="100"/>
      <c r="I11" s="19"/>
    </row>
    <row r="12" spans="1:9">
      <c r="A12" s="99" t="s">
        <v>4</v>
      </c>
      <c r="B12" s="109">
        <v>2832.2280459088938</v>
      </c>
      <c r="C12" s="55">
        <v>13.575198030893826</v>
      </c>
      <c r="D12" s="109">
        <v>3.4457844196764889</v>
      </c>
      <c r="E12" s="100"/>
      <c r="I12" s="19"/>
    </row>
    <row r="13" spans="1:9">
      <c r="A13" s="99" t="s">
        <v>5</v>
      </c>
      <c r="B13" s="109">
        <v>636.96463962774556</v>
      </c>
      <c r="C13" s="55">
        <v>10.619070133021227</v>
      </c>
      <c r="D13" s="109">
        <v>2.8791964906556329</v>
      </c>
      <c r="E13" s="100"/>
      <c r="I13" s="19"/>
    </row>
    <row r="14" spans="1:9">
      <c r="A14" s="99" t="s">
        <v>6</v>
      </c>
      <c r="B14" s="109">
        <v>6316.3576722671032</v>
      </c>
      <c r="C14" s="55">
        <v>28.483616810565536</v>
      </c>
      <c r="D14" s="109">
        <v>7.5054453845397315</v>
      </c>
      <c r="E14" s="100"/>
      <c r="I14" s="19"/>
    </row>
    <row r="15" spans="1:9">
      <c r="A15" s="106" t="s">
        <v>37</v>
      </c>
      <c r="B15" s="110">
        <v>9884.1850741904618</v>
      </c>
      <c r="C15" s="44">
        <v>18.804863446153774</v>
      </c>
      <c r="D15" s="110">
        <v>4.934247084231302</v>
      </c>
      <c r="E15" s="100"/>
      <c r="I15" s="19"/>
    </row>
    <row r="16" spans="1:9">
      <c r="A16" s="99" t="s">
        <v>7</v>
      </c>
      <c r="B16" s="109">
        <v>4120.6091045906633</v>
      </c>
      <c r="C16" s="55">
        <v>23.514828345596303</v>
      </c>
      <c r="D16" s="109">
        <v>7.5597796697500579</v>
      </c>
      <c r="E16" s="100"/>
      <c r="I16" s="19"/>
    </row>
    <row r="17" spans="1:9">
      <c r="A17" s="99" t="s">
        <v>8</v>
      </c>
      <c r="B17" s="109">
        <v>165.07219527145293</v>
      </c>
      <c r="C17" s="55">
        <v>14.486970080042861</v>
      </c>
      <c r="D17" s="109">
        <v>2.8397074706941847</v>
      </c>
      <c r="E17" s="100"/>
      <c r="I17" s="19"/>
    </row>
    <row r="18" spans="1:9">
      <c r="A18" s="99" t="s">
        <v>9</v>
      </c>
      <c r="B18" s="109">
        <v>1395.1718349736007</v>
      </c>
      <c r="C18" s="55">
        <v>37.429074868797002</v>
      </c>
      <c r="D18" s="109">
        <v>6.1009788130732945</v>
      </c>
      <c r="E18" s="100"/>
      <c r="I18" s="19"/>
    </row>
    <row r="19" spans="1:9">
      <c r="A19" s="99" t="s">
        <v>10</v>
      </c>
      <c r="B19" s="109">
        <v>4663.7551684377786</v>
      </c>
      <c r="C19" s="55">
        <v>32.61131361287903</v>
      </c>
      <c r="D19" s="109">
        <v>14.46574183758616</v>
      </c>
      <c r="E19" s="100"/>
      <c r="I19" s="19"/>
    </row>
    <row r="20" spans="1:9">
      <c r="A20" s="99" t="s">
        <v>11</v>
      </c>
      <c r="B20" s="109">
        <v>11045.948901079064</v>
      </c>
      <c r="C20" s="55">
        <v>30.104971001048686</v>
      </c>
      <c r="D20" s="109">
        <v>9.5695575606257286</v>
      </c>
      <c r="E20" s="100"/>
      <c r="I20" s="19"/>
    </row>
    <row r="21" spans="1:9">
      <c r="A21" s="107" t="s">
        <v>23</v>
      </c>
      <c r="B21" s="60">
        <v>40384.909289496667</v>
      </c>
      <c r="C21" s="60">
        <v>22.708719204782724</v>
      </c>
      <c r="D21" s="111">
        <v>7.3565008751854233</v>
      </c>
      <c r="E21" s="100"/>
      <c r="I21" s="19"/>
    </row>
    <row r="22" spans="1:9">
      <c r="A22" s="99" t="s">
        <v>12</v>
      </c>
      <c r="B22" s="109">
        <v>613.628982983009</v>
      </c>
      <c r="C22" s="55">
        <v>16.664433470551611</v>
      </c>
      <c r="D22" s="109">
        <v>6.922709645566437</v>
      </c>
      <c r="E22" s="100"/>
      <c r="I22" s="19"/>
    </row>
    <row r="23" spans="1:9">
      <c r="A23" s="99" t="s">
        <v>13</v>
      </c>
      <c r="B23" s="109">
        <v>72.716297117843553</v>
      </c>
      <c r="C23" s="55">
        <v>16.572489734422398</v>
      </c>
      <c r="D23" s="109">
        <v>7.1783116602017323</v>
      </c>
      <c r="E23" s="100"/>
      <c r="I23" s="19"/>
    </row>
    <row r="24" spans="1:9">
      <c r="A24" s="99" t="s">
        <v>14</v>
      </c>
      <c r="B24" s="109">
        <v>742.42453061485787</v>
      </c>
      <c r="C24" s="55">
        <v>14.692637669100291</v>
      </c>
      <c r="D24" s="109">
        <v>4.3186814648063399</v>
      </c>
      <c r="E24" s="100"/>
      <c r="I24" s="19"/>
    </row>
    <row r="25" spans="1:9">
      <c r="A25" s="99" t="s">
        <v>15</v>
      </c>
      <c r="B25" s="109">
        <v>209.1164611724148</v>
      </c>
      <c r="C25" s="55">
        <v>8.0621353516793839</v>
      </c>
      <c r="D25" s="109">
        <v>2.0882410742202393</v>
      </c>
      <c r="E25" s="100"/>
      <c r="I25" s="19"/>
    </row>
    <row r="26" spans="1:9">
      <c r="A26" s="99" t="s">
        <v>16</v>
      </c>
      <c r="B26" s="109">
        <v>703.37662290763524</v>
      </c>
      <c r="C26" s="55">
        <v>47.654787503880719</v>
      </c>
      <c r="D26" s="109">
        <v>24.836745159167911</v>
      </c>
      <c r="E26" s="100"/>
      <c r="I26" s="19"/>
    </row>
    <row r="27" spans="1:9">
      <c r="A27" s="99" t="s">
        <v>140</v>
      </c>
      <c r="B27" s="109" t="s">
        <v>21</v>
      </c>
      <c r="C27" s="109" t="s">
        <v>21</v>
      </c>
      <c r="D27" s="109" t="s">
        <v>21</v>
      </c>
      <c r="E27" s="100"/>
      <c r="I27" s="19"/>
    </row>
    <row r="28" spans="1:9">
      <c r="A28" s="99" t="s">
        <v>18</v>
      </c>
      <c r="B28" s="109" t="s">
        <v>21</v>
      </c>
      <c r="C28" s="109" t="s">
        <v>21</v>
      </c>
      <c r="D28" s="109" t="s">
        <v>21</v>
      </c>
      <c r="E28" s="100"/>
      <c r="I28" s="19"/>
    </row>
    <row r="29" spans="1:9">
      <c r="A29" s="102" t="s">
        <v>19</v>
      </c>
      <c r="B29" s="109">
        <v>136.14408041697871</v>
      </c>
      <c r="C29" s="55">
        <v>8.5909409109530177</v>
      </c>
      <c r="D29" s="109">
        <v>1.5160810736857318</v>
      </c>
      <c r="E29" s="100"/>
      <c r="I29" s="19"/>
    </row>
    <row r="30" spans="1:9">
      <c r="A30" s="102" t="s">
        <v>20</v>
      </c>
      <c r="B30" s="109">
        <v>2944.007311388641</v>
      </c>
      <c r="C30" s="55">
        <v>11.817401000003347</v>
      </c>
      <c r="D30" s="109">
        <v>4.4322106971811586</v>
      </c>
      <c r="E30" s="100"/>
      <c r="I30" s="19"/>
    </row>
    <row r="31" spans="1:9">
      <c r="A31" s="108" t="s">
        <v>38</v>
      </c>
      <c r="B31" s="60">
        <v>43328.916600885306</v>
      </c>
      <c r="C31" s="60">
        <v>21.370479836430629</v>
      </c>
      <c r="D31" s="111">
        <v>7.0408644572703754</v>
      </c>
      <c r="E31" s="100"/>
      <c r="I31" s="19"/>
    </row>
    <row r="32" spans="1:9">
      <c r="A32" s="31" t="s">
        <v>39</v>
      </c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N9" sqref="N9"/>
    </sheetView>
  </sheetViews>
  <sheetFormatPr defaultColWidth="9.125" defaultRowHeight="17.25"/>
  <cols>
    <col min="1" max="1" width="19.375" style="31" customWidth="1"/>
    <col min="2" max="2" width="17.125" style="31" customWidth="1"/>
    <col min="3" max="3" width="13.75" style="31" customWidth="1"/>
    <col min="4" max="4" width="19.875" style="31" customWidth="1"/>
    <col min="5" max="5" width="14.375" style="31" customWidth="1"/>
    <col min="6" max="6" width="13.25" style="31" bestFit="1" customWidth="1"/>
    <col min="7" max="7" width="15.375" style="31" bestFit="1" customWidth="1"/>
    <col min="8" max="9" width="9.125" style="31"/>
    <col min="10" max="10" width="16.75" style="31" bestFit="1" customWidth="1"/>
    <col min="11" max="15" width="9.125" style="18"/>
    <col min="16" max="16" width="25.25" style="18" bestFit="1" customWidth="1"/>
    <col min="17" max="16384" width="9.125" style="18"/>
  </cols>
  <sheetData>
    <row r="1" spans="1:7">
      <c r="A1" s="133" t="s">
        <v>160</v>
      </c>
      <c r="B1" s="133"/>
      <c r="C1" s="133"/>
      <c r="D1" s="133"/>
      <c r="E1" s="133"/>
      <c r="F1" s="133"/>
      <c r="G1" s="133"/>
    </row>
    <row r="2" spans="1:7">
      <c r="A2" s="134"/>
      <c r="B2" s="41" t="s">
        <v>148</v>
      </c>
      <c r="C2" s="41" t="s">
        <v>149</v>
      </c>
      <c r="D2" s="41" t="s">
        <v>150</v>
      </c>
      <c r="E2" s="41" t="s">
        <v>151</v>
      </c>
      <c r="F2" s="41" t="s">
        <v>152</v>
      </c>
      <c r="G2" s="41" t="s">
        <v>153</v>
      </c>
    </row>
    <row r="3" spans="1:7" ht="15.75" customHeight="1">
      <c r="A3" s="135"/>
      <c r="B3" s="33" t="s">
        <v>154</v>
      </c>
      <c r="C3" s="33" t="s">
        <v>155</v>
      </c>
      <c r="D3" s="33" t="s">
        <v>172</v>
      </c>
      <c r="E3" s="33" t="s">
        <v>172</v>
      </c>
      <c r="F3" s="33" t="s">
        <v>172</v>
      </c>
      <c r="G3" s="33" t="s">
        <v>156</v>
      </c>
    </row>
    <row r="4" spans="1:7">
      <c r="A4" s="114">
        <v>2019</v>
      </c>
      <c r="B4" s="46">
        <v>1103119</v>
      </c>
      <c r="C4" s="46">
        <v>19964</v>
      </c>
      <c r="D4" s="51">
        <v>490.35</v>
      </c>
      <c r="E4" s="53">
        <v>113.21</v>
      </c>
      <c r="F4" s="53">
        <v>111.3</v>
      </c>
      <c r="G4" s="46">
        <v>48429</v>
      </c>
    </row>
    <row r="5" spans="1:7">
      <c r="A5" s="114">
        <v>2023</v>
      </c>
      <c r="B5" s="46">
        <v>1086817</v>
      </c>
      <c r="C5" s="46">
        <v>20912</v>
      </c>
      <c r="D5" s="51">
        <v>474.39</v>
      </c>
      <c r="E5" s="53">
        <v>121.43</v>
      </c>
      <c r="F5" s="53">
        <v>115.27</v>
      </c>
      <c r="G5" s="46">
        <v>51507</v>
      </c>
    </row>
    <row r="6" spans="1:7">
      <c r="A6" s="113">
        <v>2024</v>
      </c>
      <c r="B6" s="47">
        <v>1253100</v>
      </c>
      <c r="C6" s="47">
        <v>21655</v>
      </c>
      <c r="D6" s="52">
        <v>480.71</v>
      </c>
      <c r="E6" s="33">
        <v>122.44</v>
      </c>
      <c r="F6" s="33">
        <v>121.78</v>
      </c>
      <c r="G6" s="47">
        <v>50707</v>
      </c>
    </row>
    <row r="7" spans="1:7">
      <c r="A7" s="114" t="s">
        <v>157</v>
      </c>
      <c r="B7" s="51">
        <v>13.59608528182363</v>
      </c>
      <c r="C7" s="51">
        <v>8.4702464435984766</v>
      </c>
      <c r="D7" s="51">
        <v>-1.9659426939940945</v>
      </c>
      <c r="E7" s="51">
        <v>8.1529900185496018</v>
      </c>
      <c r="F7" s="51">
        <v>9.4159928122192316</v>
      </c>
      <c r="G7" s="51">
        <v>4.7037931817712524</v>
      </c>
    </row>
    <row r="8" spans="1:7">
      <c r="A8" s="113" t="s">
        <v>158</v>
      </c>
      <c r="B8" s="52">
        <v>15.299999907988191</v>
      </c>
      <c r="C8" s="52">
        <v>3.5529839326702373</v>
      </c>
      <c r="D8" s="52">
        <v>1.3322371888108926</v>
      </c>
      <c r="E8" s="52">
        <v>0.83175492053033906</v>
      </c>
      <c r="F8" s="52">
        <v>5.6476099592261697</v>
      </c>
      <c r="G8" s="52">
        <v>-1.5531869454637235</v>
      </c>
    </row>
    <row r="9" spans="1:7">
      <c r="A9" s="31" t="s">
        <v>159</v>
      </c>
    </row>
    <row r="24" spans="2:7">
      <c r="B24" s="90"/>
      <c r="C24" s="90"/>
      <c r="G24" s="90"/>
    </row>
    <row r="25" spans="2:7">
      <c r="B25" s="90"/>
      <c r="C25" s="90"/>
      <c r="G25" s="90"/>
    </row>
    <row r="26" spans="2:7">
      <c r="B26" s="90"/>
      <c r="C26" s="90"/>
      <c r="G26" s="90"/>
    </row>
    <row r="27" spans="2:7">
      <c r="B27" s="90"/>
      <c r="C27" s="90"/>
      <c r="G27" s="90"/>
    </row>
    <row r="28" spans="2:7">
      <c r="B28" s="90"/>
      <c r="C28" s="90"/>
      <c r="G28" s="90"/>
    </row>
    <row r="29" spans="2:7">
      <c r="B29" s="90"/>
      <c r="C29" s="90"/>
      <c r="G29" s="90"/>
    </row>
    <row r="30" spans="2:7">
      <c r="B30" s="90"/>
      <c r="C30" s="90"/>
      <c r="G30" s="90"/>
    </row>
    <row r="31" spans="2:7">
      <c r="B31" s="112"/>
      <c r="C31" s="112"/>
      <c r="D31" s="112"/>
      <c r="E31" s="112"/>
      <c r="F31" s="112"/>
      <c r="G31" s="112"/>
    </row>
    <row r="32" spans="2:7">
      <c r="B32" s="112"/>
      <c r="C32" s="112"/>
      <c r="D32" s="112"/>
      <c r="E32" s="112"/>
      <c r="F32" s="112"/>
      <c r="G32" s="112"/>
    </row>
  </sheetData>
  <mergeCells count="2">
    <mergeCell ref="A1:G1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workbookViewId="0">
      <selection activeCell="A2" sqref="A2"/>
    </sheetView>
  </sheetViews>
  <sheetFormatPr defaultColWidth="9.125" defaultRowHeight="15.75"/>
  <cols>
    <col min="1" max="1" width="18.375" style="9" customWidth="1"/>
    <col min="2" max="2" width="16.875" style="9" customWidth="1"/>
    <col min="3" max="3" width="17.25" style="9" customWidth="1"/>
    <col min="4" max="4" width="19.125" style="9" bestFit="1" customWidth="1"/>
    <col min="5" max="5" width="10.75" style="9" bestFit="1" customWidth="1"/>
    <col min="6" max="6" width="12.25" style="9" bestFit="1" customWidth="1"/>
    <col min="7" max="8" width="9.125" style="9"/>
    <col min="9" max="9" width="16.375" style="9" bestFit="1" customWidth="1"/>
    <col min="10" max="10" width="14" style="9" bestFit="1" customWidth="1"/>
    <col min="11" max="11" width="13.25" style="9" bestFit="1" customWidth="1"/>
    <col min="12" max="12" width="18.375" style="9" bestFit="1" customWidth="1"/>
    <col min="13" max="13" width="9.875" style="9" bestFit="1" customWidth="1"/>
    <col min="14" max="14" width="10.375" style="9" bestFit="1" customWidth="1"/>
    <col min="15" max="16384" width="9.125" style="9"/>
  </cols>
  <sheetData>
    <row r="2" spans="1:14" ht="17.25">
      <c r="A2" s="29" t="s">
        <v>135</v>
      </c>
    </row>
    <row r="3" spans="1:14">
      <c r="J3" s="27" t="s">
        <v>137</v>
      </c>
      <c r="K3" s="28" t="s">
        <v>136</v>
      </c>
      <c r="L3" s="27"/>
      <c r="M3" s="28"/>
      <c r="N3" s="28"/>
    </row>
    <row r="4" spans="1:14">
      <c r="I4" s="22" t="s">
        <v>24</v>
      </c>
      <c r="J4" s="23">
        <v>161.20133201900001</v>
      </c>
      <c r="K4" s="24">
        <v>3.7237802992166702</v>
      </c>
      <c r="L4" s="25"/>
      <c r="M4" s="26"/>
      <c r="N4" s="25"/>
    </row>
    <row r="5" spans="1:14">
      <c r="I5" s="22" t="s">
        <v>71</v>
      </c>
      <c r="J5" s="23">
        <v>73.006291891999993</v>
      </c>
      <c r="K5" s="24">
        <v>12.972111633701983</v>
      </c>
      <c r="L5" s="25"/>
      <c r="M5" s="26"/>
      <c r="N5" s="25"/>
    </row>
    <row r="6" spans="1:14">
      <c r="I6" s="22" t="s">
        <v>38</v>
      </c>
      <c r="J6" s="23">
        <v>64.759446832999998</v>
      </c>
      <c r="K6" s="24">
        <v>2.9441205525374068</v>
      </c>
      <c r="L6" s="25"/>
      <c r="M6" s="26"/>
      <c r="N6" s="25"/>
    </row>
    <row r="7" spans="1:14">
      <c r="I7" s="22" t="s">
        <v>72</v>
      </c>
      <c r="J7" s="23">
        <v>47.089146874999997</v>
      </c>
      <c r="K7" s="24">
        <v>1.6126973008561012</v>
      </c>
      <c r="L7" s="25"/>
      <c r="M7" s="26"/>
      <c r="N7" s="25"/>
    </row>
    <row r="8" spans="1:14">
      <c r="I8" s="22" t="s">
        <v>30</v>
      </c>
      <c r="J8" s="23">
        <v>43.301915622999999</v>
      </c>
      <c r="K8" s="24">
        <v>3.8577725888428884</v>
      </c>
      <c r="L8" s="25"/>
      <c r="M8" s="26"/>
      <c r="N8" s="25"/>
    </row>
    <row r="9" spans="1:14">
      <c r="I9" s="22" t="s">
        <v>73</v>
      </c>
      <c r="J9" s="23">
        <v>32.959585980999996</v>
      </c>
      <c r="K9" s="24">
        <v>5.3681515070672035</v>
      </c>
      <c r="L9" s="25"/>
      <c r="M9" s="26"/>
      <c r="N9" s="25"/>
    </row>
    <row r="10" spans="1:14">
      <c r="I10" s="22" t="s">
        <v>74</v>
      </c>
      <c r="J10" s="23">
        <v>18.179096741999999</v>
      </c>
      <c r="K10" s="24">
        <v>1.1402342515037664</v>
      </c>
      <c r="L10" s="25"/>
      <c r="M10" s="26"/>
      <c r="N10" s="25"/>
    </row>
    <row r="11" spans="1:14">
      <c r="I11" s="22" t="s">
        <v>33</v>
      </c>
      <c r="J11" s="23">
        <v>16.227707357</v>
      </c>
      <c r="K11" s="24">
        <v>3.2843785913671995</v>
      </c>
      <c r="L11" s="25"/>
      <c r="M11" s="26"/>
      <c r="N11" s="25"/>
    </row>
    <row r="12" spans="1:14">
      <c r="I12" s="22" t="s">
        <v>75</v>
      </c>
      <c r="J12" s="23">
        <v>16.121799432</v>
      </c>
      <c r="K12" s="24">
        <v>2.8889814917952767</v>
      </c>
      <c r="L12" s="25"/>
      <c r="M12" s="26"/>
      <c r="N12" s="25"/>
    </row>
    <row r="13" spans="1:14">
      <c r="I13" s="22" t="s">
        <v>76</v>
      </c>
      <c r="J13" s="23">
        <v>11.634332456999999</v>
      </c>
      <c r="K13" s="24">
        <v>1.3711794029847579</v>
      </c>
      <c r="L13" s="25"/>
      <c r="M13" s="26"/>
      <c r="N13" s="25"/>
    </row>
    <row r="14" spans="1:14">
      <c r="I14" s="22" t="s">
        <v>77</v>
      </c>
      <c r="J14" s="23">
        <v>8.5680818589999994</v>
      </c>
      <c r="K14" s="24">
        <v>2.1835032045049863</v>
      </c>
      <c r="L14" s="25"/>
      <c r="M14" s="26"/>
      <c r="N14" s="25"/>
    </row>
    <row r="15" spans="1:14">
      <c r="I15" s="22" t="s">
        <v>78</v>
      </c>
      <c r="J15" s="23">
        <v>6.9500942930000003</v>
      </c>
      <c r="K15" s="24">
        <v>2.5184877295144639</v>
      </c>
      <c r="L15" s="25"/>
      <c r="M15" s="26"/>
      <c r="N15" s="25"/>
    </row>
    <row r="16" spans="1:14">
      <c r="I16" s="22" t="s">
        <v>79</v>
      </c>
      <c r="J16" s="23">
        <v>6.6063136599999996</v>
      </c>
      <c r="K16" s="24">
        <v>2.0596990226091583</v>
      </c>
      <c r="L16" s="25"/>
      <c r="M16" s="26"/>
      <c r="N16" s="25"/>
    </row>
    <row r="17" spans="1:14">
      <c r="I17" s="22" t="s">
        <v>80</v>
      </c>
      <c r="J17" s="23">
        <v>5.3162868000000003</v>
      </c>
      <c r="K17" s="24">
        <v>1.8368253244330197</v>
      </c>
      <c r="L17" s="25"/>
      <c r="M17" s="26"/>
      <c r="N17" s="25"/>
    </row>
    <row r="18" spans="1:14">
      <c r="I18" s="22" t="s">
        <v>81</v>
      </c>
      <c r="J18" s="23">
        <v>5.0075989510000003</v>
      </c>
      <c r="K18" s="24">
        <v>2.4304001750144755</v>
      </c>
      <c r="L18" s="25"/>
      <c r="M18" s="26"/>
      <c r="N18" s="25"/>
    </row>
    <row r="19" spans="1:14">
      <c r="I19" s="22" t="s">
        <v>82</v>
      </c>
      <c r="J19" s="23">
        <v>4.4733656210000001</v>
      </c>
      <c r="K19" s="24">
        <v>3.415171359948574</v>
      </c>
      <c r="L19" s="25"/>
      <c r="M19" s="26"/>
      <c r="N19" s="25"/>
    </row>
    <row r="20" spans="1:14">
      <c r="I20" s="22" t="s">
        <v>83</v>
      </c>
      <c r="J20" s="23">
        <v>2.4117095389999998</v>
      </c>
      <c r="K20" s="24">
        <v>1.0151429154105636</v>
      </c>
      <c r="L20" s="25"/>
      <c r="M20" s="26"/>
      <c r="N20" s="25"/>
    </row>
    <row r="21" spans="1:14">
      <c r="I21" s="22" t="s">
        <v>84</v>
      </c>
      <c r="J21" s="23">
        <v>2.283833794</v>
      </c>
      <c r="K21" s="24">
        <v>0.64582014353294426</v>
      </c>
      <c r="L21" s="25"/>
      <c r="M21" s="26"/>
      <c r="N21" s="25"/>
    </row>
    <row r="22" spans="1:14">
      <c r="I22" s="22" t="s">
        <v>85</v>
      </c>
      <c r="J22" s="23">
        <v>1.8459188660000001</v>
      </c>
      <c r="K22" s="24">
        <v>2.3367185586142121</v>
      </c>
      <c r="L22" s="25"/>
      <c r="M22" s="26"/>
      <c r="N22" s="25"/>
    </row>
    <row r="23" spans="1:14">
      <c r="I23" s="22" t="s">
        <v>86</v>
      </c>
      <c r="J23" s="23">
        <v>1.0233941419999999</v>
      </c>
      <c r="K23" s="24">
        <v>0.98666076183681528</v>
      </c>
      <c r="L23" s="25"/>
      <c r="M23" s="26"/>
      <c r="N23" s="25"/>
    </row>
    <row r="24" spans="1:14" ht="17.25">
      <c r="A24" s="29" t="s">
        <v>126</v>
      </c>
      <c r="I24" s="22" t="s">
        <v>87</v>
      </c>
      <c r="J24" s="23">
        <v>0.94215022000000004</v>
      </c>
      <c r="K24" s="24">
        <v>1.3974737051325978</v>
      </c>
      <c r="L24" s="25"/>
      <c r="M24" s="26"/>
      <c r="N24" s="25"/>
    </row>
    <row r="25" spans="1:14">
      <c r="I25" s="22" t="s">
        <v>88</v>
      </c>
      <c r="J25" s="23">
        <v>0.80463813200000001</v>
      </c>
      <c r="K25" s="24">
        <v>0.93989021350359414</v>
      </c>
      <c r="L25" s="25"/>
      <c r="M25" s="26"/>
      <c r="N25" s="25"/>
    </row>
    <row r="26" spans="1:14">
      <c r="I26" s="22" t="s">
        <v>89</v>
      </c>
      <c r="J26" s="23">
        <v>0.708157814</v>
      </c>
      <c r="K26" s="24">
        <v>1.7771610757960938</v>
      </c>
      <c r="L26" s="25"/>
      <c r="M26" s="26"/>
      <c r="N26" s="25"/>
    </row>
    <row r="27" spans="1:14">
      <c r="I27" s="22" t="s">
        <v>90</v>
      </c>
      <c r="J27" s="23">
        <v>0.52951348499999995</v>
      </c>
      <c r="K27" s="24">
        <v>1.3119954335297352</v>
      </c>
      <c r="L27" s="25"/>
      <c r="M27" s="26"/>
      <c r="N27" s="25"/>
    </row>
    <row r="28" spans="1:14">
      <c r="I28" s="22" t="s">
        <v>29</v>
      </c>
      <c r="J28" s="23">
        <v>0.42342560299999998</v>
      </c>
      <c r="K28" s="24">
        <v>0.49132528315635937</v>
      </c>
      <c r="L28" s="25"/>
      <c r="M28" s="26"/>
      <c r="N28" s="25"/>
    </row>
    <row r="29" spans="1:14">
      <c r="I29" s="22" t="s">
        <v>91</v>
      </c>
      <c r="J29" s="23">
        <v>0.26810408400000002</v>
      </c>
      <c r="K29" s="24">
        <v>1.1620826318755149</v>
      </c>
      <c r="L29" s="25"/>
      <c r="M29" s="26"/>
      <c r="N29" s="25"/>
    </row>
    <row r="30" spans="1:14">
      <c r="I30" s="22" t="s">
        <v>92</v>
      </c>
      <c r="J30" s="23">
        <v>5.3341987E-2</v>
      </c>
      <c r="K30" s="24">
        <v>0.15890867411231632</v>
      </c>
      <c r="L30" s="25"/>
      <c r="M30" s="26"/>
      <c r="N30" s="25"/>
    </row>
    <row r="31" spans="1:14">
      <c r="I31" s="22" t="s">
        <v>70</v>
      </c>
      <c r="J31" s="23">
        <v>532.69658406099995</v>
      </c>
      <c r="K31" s="24">
        <v>2.9625946697357866</v>
      </c>
      <c r="L31" s="25"/>
      <c r="M31" s="26"/>
      <c r="N31" s="2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defaultRowHeight="17.25"/>
  <cols>
    <col min="1" max="1" width="41" style="31" customWidth="1"/>
    <col min="2" max="2" width="15.125" style="31" bestFit="1" customWidth="1"/>
    <col min="3" max="4" width="11" style="31" customWidth="1"/>
    <col min="5" max="9" width="9.125" style="31"/>
  </cols>
  <sheetData>
    <row r="1" spans="1:9" s="8" customFormat="1">
      <c r="A1" s="31" t="s">
        <v>134</v>
      </c>
      <c r="B1" s="31"/>
      <c r="C1" s="31"/>
      <c r="D1" s="31"/>
      <c r="E1" s="31"/>
      <c r="F1" s="31"/>
      <c r="G1" s="31"/>
      <c r="H1" s="30"/>
      <c r="I1" s="30"/>
    </row>
    <row r="2" spans="1:9">
      <c r="A2" s="31" t="s">
        <v>161</v>
      </c>
    </row>
    <row r="3" spans="1:9">
      <c r="A3" s="38"/>
      <c r="B3" s="39" t="s">
        <v>70</v>
      </c>
      <c r="C3" s="39" t="s">
        <v>24</v>
      </c>
      <c r="D3" s="39" t="s">
        <v>71</v>
      </c>
      <c r="E3" s="39" t="s">
        <v>38</v>
      </c>
    </row>
    <row r="4" spans="1:9">
      <c r="A4" s="31" t="s">
        <v>95</v>
      </c>
      <c r="B4" s="34">
        <v>77.630920051999993</v>
      </c>
      <c r="C4" s="35">
        <v>16.800620376000001</v>
      </c>
      <c r="D4" s="35">
        <v>34.964104403</v>
      </c>
      <c r="E4" s="35">
        <v>3.8926350099999998</v>
      </c>
    </row>
    <row r="5" spans="1:9">
      <c r="A5" s="31" t="s">
        <v>96</v>
      </c>
      <c r="B5" s="34">
        <v>42.028047594999997</v>
      </c>
      <c r="C5" s="35">
        <v>10.906748844999999</v>
      </c>
      <c r="D5" s="35">
        <v>9.3592776749999995</v>
      </c>
      <c r="E5" s="35">
        <v>6.0948893340000003</v>
      </c>
    </row>
    <row r="6" spans="1:9">
      <c r="A6" s="31" t="s">
        <v>98</v>
      </c>
      <c r="B6" s="34">
        <v>38.931788157</v>
      </c>
      <c r="C6" s="35">
        <v>25.165547817</v>
      </c>
      <c r="D6" s="35">
        <v>4.0301999999999997E-4</v>
      </c>
      <c r="E6" s="35">
        <v>3.3796290280000001</v>
      </c>
    </row>
    <row r="7" spans="1:9">
      <c r="A7" s="31" t="s">
        <v>99</v>
      </c>
      <c r="B7" s="34">
        <v>14.769602040000001</v>
      </c>
      <c r="C7" s="35">
        <v>5.7772930320000002</v>
      </c>
      <c r="D7" s="35">
        <v>2.330973578</v>
      </c>
      <c r="E7" s="35">
        <v>9.1685087999999998E-2</v>
      </c>
    </row>
    <row r="8" spans="1:9">
      <c r="A8" s="31" t="s">
        <v>100</v>
      </c>
      <c r="B8" s="34">
        <v>14.235305603</v>
      </c>
      <c r="C8" s="35">
        <v>5.0384800050000003</v>
      </c>
      <c r="D8" s="35">
        <v>0.14621334499999999</v>
      </c>
      <c r="E8" s="35">
        <v>1.632274424</v>
      </c>
    </row>
    <row r="9" spans="1:9">
      <c r="A9" s="31" t="s">
        <v>101</v>
      </c>
      <c r="B9" s="34">
        <v>12.916302212</v>
      </c>
      <c r="C9" s="35">
        <v>2.016334026</v>
      </c>
      <c r="D9" s="35">
        <v>0.38038474100000003</v>
      </c>
      <c r="E9" s="35">
        <v>0.80823106899999997</v>
      </c>
    </row>
    <row r="10" spans="1:9">
      <c r="A10" s="31" t="s">
        <v>102</v>
      </c>
      <c r="B10" s="34">
        <v>12.452461104999999</v>
      </c>
      <c r="C10" s="35">
        <v>0.96775782799999999</v>
      </c>
      <c r="D10" s="35">
        <v>9.1967172359999996</v>
      </c>
      <c r="E10" s="35">
        <v>0.22942897700000001</v>
      </c>
    </row>
    <row r="11" spans="1:9">
      <c r="A11" s="31" t="s">
        <v>103</v>
      </c>
      <c r="B11" s="34">
        <v>11.213617658</v>
      </c>
      <c r="C11" s="35">
        <v>0.24581995600000001</v>
      </c>
      <c r="D11" s="35">
        <v>2.0155974E-2</v>
      </c>
      <c r="E11" s="35">
        <v>0.68547899099999998</v>
      </c>
    </row>
    <row r="12" spans="1:9">
      <c r="A12" s="31" t="s">
        <v>104</v>
      </c>
      <c r="B12" s="34">
        <v>10.452659921</v>
      </c>
      <c r="C12" s="35">
        <v>2.7356227940000002</v>
      </c>
      <c r="D12" s="35">
        <v>4.013477</v>
      </c>
      <c r="E12" s="35">
        <v>0.38269260500000002</v>
      </c>
    </row>
    <row r="13" spans="1:9">
      <c r="A13" s="31" t="s">
        <v>105</v>
      </c>
      <c r="B13" s="34">
        <v>10.175113583</v>
      </c>
      <c r="C13" s="35">
        <v>4.6748669879999998</v>
      </c>
      <c r="D13" s="35">
        <v>0.359348583</v>
      </c>
      <c r="E13" s="35">
        <v>0.557706798</v>
      </c>
    </row>
    <row r="14" spans="1:9">
      <c r="A14" s="31" t="s">
        <v>107</v>
      </c>
      <c r="B14" s="34">
        <v>8.8182459170000005</v>
      </c>
      <c r="C14" s="35">
        <v>5.9915040490000004</v>
      </c>
      <c r="D14" s="35">
        <v>5.1876120000000003E-3</v>
      </c>
      <c r="E14" s="35">
        <v>0.73865420400000004</v>
      </c>
    </row>
    <row r="15" spans="1:9">
      <c r="A15" s="31" t="s">
        <v>106</v>
      </c>
      <c r="B15" s="34">
        <v>8.8115170890000005</v>
      </c>
      <c r="C15" s="35">
        <v>0.26185496400000002</v>
      </c>
      <c r="D15" s="35">
        <v>0.68236987100000002</v>
      </c>
      <c r="E15" s="35">
        <v>2.3511815989999998</v>
      </c>
    </row>
    <row r="16" spans="1:9">
      <c r="A16" s="31" t="s">
        <v>108</v>
      </c>
      <c r="B16" s="34">
        <v>8.5797043179999992</v>
      </c>
      <c r="C16" s="35">
        <v>3.983882264</v>
      </c>
      <c r="D16" s="35">
        <v>0.33220443799999999</v>
      </c>
      <c r="E16" s="35">
        <v>0.91059624699999997</v>
      </c>
    </row>
    <row r="17" spans="1:5">
      <c r="A17" s="31" t="s">
        <v>109</v>
      </c>
      <c r="B17" s="34">
        <v>7.0773773269999998</v>
      </c>
      <c r="C17" s="35">
        <v>0.91415774800000005</v>
      </c>
      <c r="D17" s="35">
        <v>2.7797404490000002</v>
      </c>
      <c r="E17" s="35">
        <v>0.12701040999999999</v>
      </c>
    </row>
    <row r="18" spans="1:5">
      <c r="A18" s="32" t="s">
        <v>110</v>
      </c>
      <c r="B18" s="36">
        <v>6.8576957160000003</v>
      </c>
      <c r="C18" s="37">
        <v>2.7949333030000001</v>
      </c>
      <c r="D18" s="37">
        <v>0.112493992</v>
      </c>
      <c r="E18" s="37">
        <v>0.47512760100000001</v>
      </c>
    </row>
    <row r="19" spans="1:5">
      <c r="A19" s="31" t="s">
        <v>93</v>
      </c>
      <c r="B19" s="34">
        <v>284.95035829300002</v>
      </c>
      <c r="C19" s="34">
        <v>88.275423994999983</v>
      </c>
      <c r="D19" s="34">
        <v>64.683051916999986</v>
      </c>
      <c r="E19" s="34">
        <v>22.357221385000003</v>
      </c>
    </row>
    <row r="20" spans="1:5">
      <c r="A20" s="32" t="s">
        <v>94</v>
      </c>
      <c r="B20" s="37">
        <v>532.69658406099995</v>
      </c>
      <c r="C20" s="37">
        <v>161.20133201900001</v>
      </c>
      <c r="D20" s="37">
        <v>73.006291891999993</v>
      </c>
      <c r="E20" s="37">
        <v>64.759446832999998</v>
      </c>
    </row>
    <row r="21" spans="1:5">
      <c r="A21" s="38" t="s">
        <v>97</v>
      </c>
      <c r="B21" s="40">
        <f>B19/B20*100</f>
        <v>53.492056607663528</v>
      </c>
      <c r="C21" s="40">
        <f t="shared" ref="C21:E21" si="0">C19/C20*100</f>
        <v>54.760976779394966</v>
      </c>
      <c r="D21" s="40">
        <f t="shared" si="0"/>
        <v>88.599284035254414</v>
      </c>
      <c r="E21" s="40">
        <f t="shared" si="0"/>
        <v>34.523490360648438</v>
      </c>
    </row>
    <row r="22" spans="1:5">
      <c r="A22" s="3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/>
  </sheetViews>
  <sheetFormatPr defaultRowHeight="14.25"/>
  <cols>
    <col min="1" max="1" width="9.75" bestFit="1" customWidth="1"/>
  </cols>
  <sheetData>
    <row r="1" spans="1:1" ht="17.25">
      <c r="A1" s="31" t="s">
        <v>146</v>
      </c>
    </row>
    <row r="2" spans="1:1" ht="17.25">
      <c r="A2" s="31" t="s">
        <v>167</v>
      </c>
    </row>
    <row r="22" spans="1:16" ht="17.25">
      <c r="A22" s="31" t="s">
        <v>39</v>
      </c>
      <c r="L22" s="2"/>
      <c r="M22" s="3" t="s">
        <v>47</v>
      </c>
      <c r="N22" s="3" t="s">
        <v>48</v>
      </c>
      <c r="O22" s="2" t="s">
        <v>49</v>
      </c>
    </row>
    <row r="23" spans="1:16" ht="17.25">
      <c r="A23" s="31"/>
      <c r="L23">
        <v>2010</v>
      </c>
      <c r="M23" s="4">
        <v>20.300359584999999</v>
      </c>
      <c r="N23" s="4">
        <v>11.132444463000001</v>
      </c>
      <c r="O23" s="4">
        <v>9.1679151220000001</v>
      </c>
    </row>
    <row r="24" spans="1:16">
      <c r="L24">
        <v>2011</v>
      </c>
      <c r="M24" s="4">
        <v>22.717972589999999</v>
      </c>
      <c r="N24" s="4">
        <v>13.011524762000001</v>
      </c>
      <c r="O24" s="4">
        <v>9.7064478279999999</v>
      </c>
      <c r="P24" s="5">
        <v>0.16879314379203472</v>
      </c>
    </row>
    <row r="25" spans="1:16">
      <c r="L25">
        <v>2012</v>
      </c>
      <c r="M25" s="4">
        <v>26.501858209000002</v>
      </c>
      <c r="N25" s="4">
        <v>12.654372871</v>
      </c>
      <c r="O25" s="4">
        <v>13.847485338</v>
      </c>
      <c r="P25" s="5">
        <v>-2.7448888391855397E-2</v>
      </c>
    </row>
    <row r="26" spans="1:16">
      <c r="L26">
        <v>2013</v>
      </c>
      <c r="M26" s="4">
        <v>26.953674741</v>
      </c>
      <c r="N26" s="4">
        <v>11.53463715</v>
      </c>
      <c r="O26" s="4">
        <v>15.419037591</v>
      </c>
      <c r="P26" s="5">
        <v>-8.8486069789052574E-2</v>
      </c>
    </row>
    <row r="27" spans="1:16">
      <c r="L27">
        <v>2014</v>
      </c>
      <c r="M27" s="4">
        <v>29.630853743999999</v>
      </c>
      <c r="N27" s="4">
        <v>12.475580203</v>
      </c>
      <c r="O27" s="4">
        <v>17.155273541</v>
      </c>
      <c r="P27" s="5">
        <v>8.1575435860156198E-2</v>
      </c>
    </row>
    <row r="28" spans="1:16">
      <c r="L28">
        <v>2015</v>
      </c>
      <c r="M28" s="4">
        <v>35.796446365999998</v>
      </c>
      <c r="N28" s="4">
        <v>14.193447527</v>
      </c>
      <c r="O28" s="4">
        <v>21.602998839000001</v>
      </c>
      <c r="P28" s="5">
        <v>0.13769839126094552</v>
      </c>
    </row>
    <row r="29" spans="1:16">
      <c r="L29">
        <v>2016</v>
      </c>
      <c r="M29" s="4">
        <v>36.517619171</v>
      </c>
      <c r="N29" s="4">
        <v>13.913452457</v>
      </c>
      <c r="O29" s="4">
        <v>22.604166714000002</v>
      </c>
      <c r="P29" s="5">
        <v>-1.9727065567922749E-2</v>
      </c>
    </row>
    <row r="30" spans="1:16">
      <c r="L30">
        <v>2017</v>
      </c>
      <c r="M30" s="4">
        <v>40.313523928999999</v>
      </c>
      <c r="N30" s="4">
        <v>14.995482914</v>
      </c>
      <c r="O30" s="4">
        <v>25.318041014999999</v>
      </c>
      <c r="P30" s="5">
        <v>7.7768653060342294E-2</v>
      </c>
    </row>
    <row r="31" spans="1:16">
      <c r="L31">
        <v>2018</v>
      </c>
      <c r="M31" s="4">
        <v>42.351150247</v>
      </c>
      <c r="N31" s="4">
        <v>15.952965347999999</v>
      </c>
      <c r="O31" s="4">
        <v>26.398184899</v>
      </c>
      <c r="P31" s="5">
        <v>6.3851390414781495E-2</v>
      </c>
    </row>
    <row r="32" spans="1:16">
      <c r="L32">
        <v>2019</v>
      </c>
      <c r="M32" s="4">
        <v>45.513392346000003</v>
      </c>
      <c r="N32" s="4">
        <v>16.962420073000001</v>
      </c>
      <c r="O32" s="4">
        <v>28.550972272999999</v>
      </c>
      <c r="P32" s="5">
        <v>6.3276933346223002E-2</v>
      </c>
    </row>
    <row r="33" spans="12:16">
      <c r="L33">
        <v>2020</v>
      </c>
      <c r="M33" s="4">
        <v>42.410019409</v>
      </c>
      <c r="N33" s="4">
        <v>14.761862607999999</v>
      </c>
      <c r="O33" s="4">
        <v>27.648156800999999</v>
      </c>
      <c r="P33" s="5">
        <v>-0.12973133877887785</v>
      </c>
    </row>
    <row r="34" spans="12:16">
      <c r="L34">
        <v>2021</v>
      </c>
      <c r="M34" s="4">
        <v>49.33496555</v>
      </c>
      <c r="N34" s="4">
        <v>15.798119292999999</v>
      </c>
      <c r="O34" s="4">
        <v>33.536846257000001</v>
      </c>
      <c r="P34" s="5">
        <v>7.0198233957171091E-2</v>
      </c>
    </row>
    <row r="35" spans="12:16">
      <c r="L35">
        <v>2022</v>
      </c>
      <c r="M35" s="4">
        <v>65.038197531999998</v>
      </c>
      <c r="N35" s="4">
        <v>24.268580704000001</v>
      </c>
      <c r="O35" s="4">
        <v>40.769616827999997</v>
      </c>
      <c r="P35" s="5">
        <v>0.53616897390774776</v>
      </c>
    </row>
    <row r="36" spans="12:16">
      <c r="L36">
        <v>2023</v>
      </c>
      <c r="M36" s="4">
        <v>67.106796469000003</v>
      </c>
      <c r="N36" s="4">
        <v>24.995158287999999</v>
      </c>
      <c r="O36" s="4">
        <v>42.111638180999996</v>
      </c>
      <c r="P36" s="5">
        <v>2.9939022510708315E-2</v>
      </c>
    </row>
    <row r="37" spans="12:16">
      <c r="L37" s="2">
        <v>2024</v>
      </c>
      <c r="M37" s="6">
        <v>62.939810029999997</v>
      </c>
      <c r="N37" s="6">
        <v>25.883621316999999</v>
      </c>
      <c r="O37" s="6">
        <v>37.056188712999997</v>
      </c>
      <c r="P37" s="5">
        <v>3.55454051845931E-2</v>
      </c>
    </row>
    <row r="38" spans="12:16">
      <c r="L38" t="s">
        <v>50</v>
      </c>
      <c r="M38" s="1">
        <v>613.42663991799998</v>
      </c>
      <c r="N38" s="1">
        <v>242.53366997800001</v>
      </c>
      <c r="O38" s="1">
        <v>370.89296993999994</v>
      </c>
    </row>
    <row r="40" spans="12:16">
      <c r="L40" t="s">
        <v>51</v>
      </c>
      <c r="M40" s="7">
        <f>(M37-M32)/M32</f>
        <v>0.38288549338448807</v>
      </c>
      <c r="N40" s="7">
        <f>(N37-N32)/N32</f>
        <v>0.52593917646222876</v>
      </c>
      <c r="O40" s="7">
        <f t="shared" ref="O40" si="0">(O37-O32)/O32</f>
        <v>0.29789586003147034</v>
      </c>
    </row>
    <row r="41" spans="12:16">
      <c r="L41" t="s">
        <v>52</v>
      </c>
      <c r="M41" s="5">
        <f>(M37-M23)/M23</f>
        <v>2.1004283331269868</v>
      </c>
      <c r="N41" s="5">
        <f t="shared" ref="N41" si="1">(N37-N23)/N23</f>
        <v>1.3250617959988289</v>
      </c>
      <c r="O41" s="5">
        <f>(O37-O23)/O23</f>
        <v>3.041942821228488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I24" sqref="I24"/>
    </sheetView>
  </sheetViews>
  <sheetFormatPr defaultRowHeight="17.25"/>
  <cols>
    <col min="1" max="1" width="19.125" style="31" bestFit="1" customWidth="1"/>
    <col min="2" max="2" width="14.75" style="31" customWidth="1"/>
    <col min="3" max="3" width="13.375" style="31" bestFit="1" customWidth="1"/>
    <col min="4" max="4" width="11.125" style="31" bestFit="1" customWidth="1"/>
    <col min="5" max="5" width="9.125" style="31"/>
    <col min="6" max="13" width="9.125" style="30"/>
  </cols>
  <sheetData>
    <row r="1" spans="1:4">
      <c r="A1" s="31" t="s">
        <v>165</v>
      </c>
    </row>
    <row r="2" spans="1:4" ht="29.45" customHeight="1">
      <c r="A2" s="39" t="s">
        <v>34</v>
      </c>
      <c r="B2" s="39" t="s">
        <v>47</v>
      </c>
      <c r="C2" s="42" t="s">
        <v>144</v>
      </c>
      <c r="D2" s="39" t="s">
        <v>145</v>
      </c>
    </row>
    <row r="3" spans="1:4">
      <c r="A3" s="31" t="s">
        <v>1</v>
      </c>
      <c r="B3" s="46">
        <v>13715.028169000001</v>
      </c>
      <c r="C3" s="43">
        <v>21.790704742297109</v>
      </c>
      <c r="D3" s="43">
        <v>2.7275437338813737</v>
      </c>
    </row>
    <row r="4" spans="1:4">
      <c r="A4" s="31" t="s">
        <v>6</v>
      </c>
      <c r="B4" s="46">
        <v>10481.657696999999</v>
      </c>
      <c r="C4" s="43">
        <v>16.653462557328915</v>
      </c>
      <c r="D4" s="43">
        <v>5.3144202833740204</v>
      </c>
    </row>
    <row r="5" spans="1:4">
      <c r="A5" s="31" t="s">
        <v>7</v>
      </c>
      <c r="B5" s="46">
        <v>10233.741289</v>
      </c>
      <c r="C5" s="43">
        <v>16.259568124088918</v>
      </c>
      <c r="D5" s="43">
        <v>7.1803584720057865</v>
      </c>
    </row>
    <row r="6" spans="1:4">
      <c r="A6" s="31" t="s">
        <v>4</v>
      </c>
      <c r="B6" s="46">
        <v>7272.9853000000003</v>
      </c>
      <c r="C6" s="43">
        <v>11.55546115651344</v>
      </c>
      <c r="D6" s="43">
        <v>3.6195603466981465</v>
      </c>
    </row>
    <row r="7" spans="1:4">
      <c r="A7" s="31" t="s">
        <v>0</v>
      </c>
      <c r="B7" s="46">
        <v>5048.7064509999991</v>
      </c>
      <c r="C7" s="43">
        <v>8.0214834595044913</v>
      </c>
      <c r="D7" s="43">
        <v>3.122072431468411</v>
      </c>
    </row>
    <row r="8" spans="1:4">
      <c r="A8" s="31" t="s">
        <v>10</v>
      </c>
      <c r="B8" s="46">
        <v>3568.1159200000002</v>
      </c>
      <c r="C8" s="43">
        <v>5.6690922935726569</v>
      </c>
      <c r="D8" s="43">
        <v>1.4526313921032834</v>
      </c>
    </row>
    <row r="9" spans="1:4">
      <c r="A9" s="31" t="s">
        <v>54</v>
      </c>
      <c r="B9" s="46">
        <v>2316.0056100000002</v>
      </c>
      <c r="C9" s="43">
        <v>3.6797149671981626</v>
      </c>
      <c r="D9" s="43">
        <v>4.9627486403901608</v>
      </c>
    </row>
    <row r="10" spans="1:4">
      <c r="A10" s="31" t="s">
        <v>14</v>
      </c>
      <c r="B10" s="46">
        <v>1925.56691</v>
      </c>
      <c r="C10" s="43">
        <v>3.059378331587252</v>
      </c>
      <c r="D10" s="43">
        <v>1.4123189170079684</v>
      </c>
    </row>
    <row r="11" spans="1:4">
      <c r="A11" s="31" t="s">
        <v>12</v>
      </c>
      <c r="B11" s="46">
        <v>1625.6562079999997</v>
      </c>
      <c r="C11" s="43">
        <v>2.5828743480877008</v>
      </c>
      <c r="D11" s="43">
        <v>4.0092340595544016</v>
      </c>
    </row>
    <row r="12" spans="1:4">
      <c r="A12" s="31" t="s">
        <v>9</v>
      </c>
      <c r="B12" s="46">
        <v>1248.626092</v>
      </c>
      <c r="C12" s="43">
        <v>1.9838415327355572</v>
      </c>
      <c r="D12" s="43">
        <v>2.4779391264484607</v>
      </c>
    </row>
    <row r="13" spans="1:4">
      <c r="A13" s="31" t="s">
        <v>36</v>
      </c>
      <c r="B13" s="46">
        <v>1194.5381649999999</v>
      </c>
      <c r="C13" s="43">
        <v>1.897905577456666</v>
      </c>
      <c r="D13" s="43">
        <v>2.031962912120624</v>
      </c>
    </row>
    <row r="14" spans="1:4">
      <c r="A14" s="31" t="s">
        <v>18</v>
      </c>
      <c r="B14" s="46">
        <v>995.48058400000002</v>
      </c>
      <c r="C14" s="43">
        <v>1.5816390032405696</v>
      </c>
      <c r="D14" s="43">
        <v>0.86783733333798307</v>
      </c>
    </row>
    <row r="15" spans="1:4">
      <c r="A15" s="31" t="s">
        <v>15</v>
      </c>
      <c r="B15" s="46">
        <v>928.70490199999983</v>
      </c>
      <c r="C15" s="43">
        <v>1.4755444949028866</v>
      </c>
      <c r="D15" s="43">
        <v>0.97221543141766587</v>
      </c>
    </row>
    <row r="16" spans="1:4">
      <c r="A16" s="31" t="s">
        <v>2</v>
      </c>
      <c r="B16" s="46">
        <v>748.52244099999996</v>
      </c>
      <c r="C16" s="43">
        <v>1.1892670801567717</v>
      </c>
      <c r="D16" s="43">
        <v>1.2809532008323807</v>
      </c>
    </row>
    <row r="17" spans="1:4">
      <c r="A17" s="31" t="s">
        <v>8</v>
      </c>
      <c r="B17" s="46">
        <v>733.86092699999995</v>
      </c>
      <c r="C17" s="43">
        <v>1.1659725802321428</v>
      </c>
      <c r="D17" s="43">
        <v>2.7153785673848612</v>
      </c>
    </row>
    <row r="18" spans="1:4">
      <c r="A18" s="31" t="s">
        <v>19</v>
      </c>
      <c r="B18" s="46">
        <v>466.88612199999994</v>
      </c>
      <c r="C18" s="43">
        <v>0.74179779344338759</v>
      </c>
      <c r="D18" s="43">
        <v>1.0777636190295914</v>
      </c>
    </row>
    <row r="19" spans="1:4">
      <c r="A19" s="31" t="s">
        <v>13</v>
      </c>
      <c r="B19" s="46">
        <v>173.39201500000001</v>
      </c>
      <c r="C19" s="43">
        <v>0.27548862145810959</v>
      </c>
      <c r="D19" s="43">
        <v>2.188961457859921</v>
      </c>
    </row>
    <row r="20" spans="1:4">
      <c r="A20" s="31" t="s">
        <v>16</v>
      </c>
      <c r="B20" s="46">
        <v>116.54506000000001</v>
      </c>
      <c r="C20" s="43">
        <v>0.1851690685822682</v>
      </c>
      <c r="D20" s="43">
        <v>0.77582918386366684</v>
      </c>
    </row>
    <row r="21" spans="1:4">
      <c r="A21" s="31" t="s">
        <v>17</v>
      </c>
      <c r="B21" s="46">
        <v>83.825298000000004</v>
      </c>
      <c r="C21" s="43">
        <v>0.13318327138268296</v>
      </c>
      <c r="D21" s="43">
        <v>0.20902969669917543</v>
      </c>
    </row>
    <row r="22" spans="1:4">
      <c r="A22" s="31" t="s">
        <v>22</v>
      </c>
      <c r="B22" s="46">
        <v>61.964870000000005</v>
      </c>
      <c r="C22" s="43">
        <v>9.8450996230310672E-2</v>
      </c>
      <c r="D22" s="43">
        <v>1.0770879541108986</v>
      </c>
    </row>
    <row r="23" spans="1:4">
      <c r="A23" s="31" t="s">
        <v>23</v>
      </c>
      <c r="B23" s="46">
        <v>56623.752931000003</v>
      </c>
      <c r="C23" s="43">
        <v>89.96492506731515</v>
      </c>
      <c r="D23" s="43">
        <v>3.3348800998654413</v>
      </c>
    </row>
    <row r="24" spans="1:4">
      <c r="A24" s="31" t="s">
        <v>20</v>
      </c>
      <c r="B24" s="46">
        <v>6316.0570989999997</v>
      </c>
      <c r="C24" s="43">
        <v>10.035074932684857</v>
      </c>
      <c r="D24" s="43">
        <v>1.2798842154984553</v>
      </c>
    </row>
    <row r="25" spans="1:4">
      <c r="A25" s="32" t="s">
        <v>38</v>
      </c>
      <c r="B25" s="47">
        <v>62939.810030000001</v>
      </c>
      <c r="C25" s="45">
        <v>100</v>
      </c>
      <c r="D25" s="45">
        <v>2.8711037059564908</v>
      </c>
    </row>
    <row r="26" spans="1:4">
      <c r="A26" s="31" t="s">
        <v>39</v>
      </c>
    </row>
    <row r="29" spans="1:4">
      <c r="C29" s="48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C22" sqref="C22"/>
    </sheetView>
  </sheetViews>
  <sheetFormatPr defaultRowHeight="17.25"/>
  <cols>
    <col min="1" max="1" width="26.375" style="31" bestFit="1" customWidth="1"/>
    <col min="2" max="7" width="8.375" style="31" customWidth="1"/>
    <col min="8" max="14" width="9.125" style="31"/>
  </cols>
  <sheetData>
    <row r="1" spans="1:7">
      <c r="A1" s="31" t="s">
        <v>168</v>
      </c>
    </row>
    <row r="2" spans="1:7">
      <c r="A2" s="125" t="s">
        <v>143</v>
      </c>
      <c r="B2" s="124" t="s">
        <v>23</v>
      </c>
      <c r="C2" s="124"/>
      <c r="D2" s="124" t="s">
        <v>20</v>
      </c>
      <c r="E2" s="124"/>
      <c r="F2" s="124" t="s">
        <v>53</v>
      </c>
      <c r="G2" s="124"/>
    </row>
    <row r="3" spans="1:7">
      <c r="A3" s="126"/>
      <c r="B3" s="50" t="s">
        <v>130</v>
      </c>
      <c r="C3" s="50" t="s">
        <v>113</v>
      </c>
      <c r="D3" s="50" t="s">
        <v>130</v>
      </c>
      <c r="E3" s="50" t="s">
        <v>113</v>
      </c>
      <c r="F3" s="50" t="s">
        <v>130</v>
      </c>
      <c r="G3" s="50" t="s">
        <v>113</v>
      </c>
    </row>
    <row r="4" spans="1:7">
      <c r="A4" s="31" t="s">
        <v>61</v>
      </c>
      <c r="B4" s="57">
        <v>12336.756750999997</v>
      </c>
      <c r="C4" s="55">
        <f>B4/B$16*100</f>
        <v>21.787246716114343</v>
      </c>
      <c r="D4" s="57">
        <v>632.05173000000002</v>
      </c>
      <c r="E4" s="55">
        <f>D4/D$16*100</f>
        <v>10.007061685684739</v>
      </c>
      <c r="F4" s="57">
        <v>12968.808480999995</v>
      </c>
      <c r="G4" s="55">
        <f>F4/F$16*100</f>
        <v>20.605096321101808</v>
      </c>
    </row>
    <row r="5" spans="1:7">
      <c r="A5" s="31" t="s">
        <v>58</v>
      </c>
      <c r="B5" s="57">
        <v>7860.8559530000002</v>
      </c>
      <c r="C5" s="55">
        <f t="shared" ref="C5:C15" si="0">B5/B$16*100</f>
        <v>13.882612059605096</v>
      </c>
      <c r="D5" s="57">
        <v>1039.3740600000001</v>
      </c>
      <c r="E5" s="54">
        <f t="shared" ref="E5:E15" si="1">D5/D$16*100</f>
        <v>16.456058640834023</v>
      </c>
      <c r="F5" s="57">
        <v>8900.2300129999985</v>
      </c>
      <c r="G5" s="55">
        <f t="shared" ref="G5:G15" si="2">F5/F$16*100</f>
        <v>14.140859352384034</v>
      </c>
    </row>
    <row r="6" spans="1:7">
      <c r="A6" s="31" t="s">
        <v>55</v>
      </c>
      <c r="B6" s="57">
        <v>6015.3901819999992</v>
      </c>
      <c r="C6" s="55">
        <f t="shared" si="0"/>
        <v>10.623439582554996</v>
      </c>
      <c r="D6" s="57">
        <v>1732.482806</v>
      </c>
      <c r="E6" s="54">
        <f t="shared" si="1"/>
        <v>27.429815450438188</v>
      </c>
      <c r="F6" s="57">
        <v>7747.8729879999992</v>
      </c>
      <c r="G6" s="55">
        <f t="shared" si="2"/>
        <v>12.309971994365741</v>
      </c>
    </row>
    <row r="7" spans="1:7">
      <c r="A7" s="31" t="s">
        <v>56</v>
      </c>
      <c r="B7" s="57">
        <v>5304.2714530000003</v>
      </c>
      <c r="C7" s="55">
        <f t="shared" si="0"/>
        <v>9.367573109227898</v>
      </c>
      <c r="D7" s="57">
        <v>183.504482</v>
      </c>
      <c r="E7" s="54">
        <f t="shared" si="1"/>
        <v>2.9053645197262967</v>
      </c>
      <c r="F7" s="57">
        <v>5487.7759350000006</v>
      </c>
      <c r="G7" s="55">
        <f t="shared" si="2"/>
        <v>8.7190856349650172</v>
      </c>
    </row>
    <row r="8" spans="1:7">
      <c r="A8" s="31" t="s">
        <v>59</v>
      </c>
      <c r="B8" s="57">
        <v>5153.1392420000002</v>
      </c>
      <c r="C8" s="55">
        <f t="shared" si="0"/>
        <v>9.1006670792016564</v>
      </c>
      <c r="D8" s="57">
        <v>179.96820000000002</v>
      </c>
      <c r="E8" s="54">
        <f t="shared" si="1"/>
        <v>2.8493757605277792</v>
      </c>
      <c r="F8" s="57">
        <v>5333.1074419999995</v>
      </c>
      <c r="G8" s="55">
        <f t="shared" si="2"/>
        <v>8.4733453111123094</v>
      </c>
    </row>
    <row r="9" spans="1:7">
      <c r="A9" s="31" t="s">
        <v>64</v>
      </c>
      <c r="B9" s="57">
        <v>4780.7199400000009</v>
      </c>
      <c r="C9" s="55">
        <f t="shared" si="0"/>
        <v>8.4429584627243663</v>
      </c>
      <c r="D9" s="57">
        <v>257.57023300000003</v>
      </c>
      <c r="E9" s="54">
        <f t="shared" si="1"/>
        <v>4.0780225536716612</v>
      </c>
      <c r="F9" s="57">
        <v>5038.2901730000003</v>
      </c>
      <c r="G9" s="55">
        <f t="shared" si="2"/>
        <v>8.004933873487257</v>
      </c>
    </row>
    <row r="10" spans="1:7">
      <c r="A10" s="31" t="s">
        <v>62</v>
      </c>
      <c r="B10" s="57">
        <v>3991.522931</v>
      </c>
      <c r="C10" s="55">
        <f t="shared" si="0"/>
        <v>7.0492023654171234</v>
      </c>
      <c r="D10" s="57">
        <v>373.07817499999999</v>
      </c>
      <c r="E10" s="54">
        <f t="shared" si="1"/>
        <v>5.9068208084925047</v>
      </c>
      <c r="F10" s="57">
        <v>4364.6011060000001</v>
      </c>
      <c r="G10" s="55">
        <f t="shared" si="2"/>
        <v>6.9345635201625679</v>
      </c>
    </row>
    <row r="11" spans="1:7">
      <c r="A11" s="31" t="s">
        <v>57</v>
      </c>
      <c r="B11" s="57">
        <v>3434.0913390000001</v>
      </c>
      <c r="C11" s="55">
        <f t="shared" si="0"/>
        <v>6.0647540320838145</v>
      </c>
      <c r="D11" s="57">
        <v>910.55147599999987</v>
      </c>
      <c r="E11" s="54">
        <f t="shared" si="1"/>
        <v>14.41645415371822</v>
      </c>
      <c r="F11" s="57">
        <v>4344.6428150000011</v>
      </c>
      <c r="G11" s="55">
        <f t="shared" si="2"/>
        <v>6.9028533974429624</v>
      </c>
    </row>
    <row r="12" spans="1:7">
      <c r="A12" s="31" t="s">
        <v>63</v>
      </c>
      <c r="B12" s="57">
        <v>3021.3800739999997</v>
      </c>
      <c r="C12" s="55">
        <f t="shared" si="0"/>
        <v>5.3358880639398132</v>
      </c>
      <c r="D12" s="57">
        <v>284.14403299999998</v>
      </c>
      <c r="E12" s="54">
        <f t="shared" si="1"/>
        <v>4.4987565588187532</v>
      </c>
      <c r="F12" s="57">
        <v>3305.5241070000002</v>
      </c>
      <c r="G12" s="55">
        <f t="shared" si="2"/>
        <v>5.2518812901158043</v>
      </c>
    </row>
    <row r="13" spans="1:7">
      <c r="A13" s="31" t="s">
        <v>60</v>
      </c>
      <c r="B13" s="57">
        <v>2391.392593</v>
      </c>
      <c r="C13" s="55">
        <f t="shared" si="0"/>
        <v>4.2233028883021566</v>
      </c>
      <c r="D13" s="57">
        <v>428.52166399999999</v>
      </c>
      <c r="E13" s="54">
        <f t="shared" si="1"/>
        <v>6.7846388543233145</v>
      </c>
      <c r="F13" s="57">
        <v>2819.9142569999999</v>
      </c>
      <c r="G13" s="55">
        <f t="shared" si="2"/>
        <v>4.4803348717701876</v>
      </c>
    </row>
    <row r="14" spans="1:7">
      <c r="A14" s="31" t="s">
        <v>112</v>
      </c>
      <c r="B14" s="57">
        <v>1497.9098059999999</v>
      </c>
      <c r="C14" s="55">
        <f t="shared" si="0"/>
        <v>2.6453735905235876</v>
      </c>
      <c r="D14" s="57">
        <v>251.81356499999998</v>
      </c>
      <c r="E14" s="54">
        <f t="shared" si="1"/>
        <v>3.9868791724487229</v>
      </c>
      <c r="F14" s="57">
        <v>1749.7233709999998</v>
      </c>
      <c r="G14" s="55">
        <f t="shared" si="2"/>
        <v>2.7799946808959253</v>
      </c>
    </row>
    <row r="15" spans="1:7">
      <c r="A15" s="32" t="s">
        <v>65</v>
      </c>
      <c r="B15" s="58">
        <v>836.32266700000014</v>
      </c>
      <c r="C15" s="44">
        <f t="shared" si="0"/>
        <v>1.4769820503051392</v>
      </c>
      <c r="D15" s="58">
        <v>42.996674999999996</v>
      </c>
      <c r="E15" s="56">
        <f t="shared" si="1"/>
        <v>0.68075184131580313</v>
      </c>
      <c r="F15" s="58">
        <v>879.31934200000012</v>
      </c>
      <c r="G15" s="44">
        <f t="shared" si="2"/>
        <v>1.397079752196386</v>
      </c>
    </row>
    <row r="16" spans="1:7">
      <c r="A16" s="38" t="s">
        <v>66</v>
      </c>
      <c r="B16" s="59">
        <v>56623.752931000003</v>
      </c>
      <c r="C16" s="60"/>
      <c r="D16" s="59">
        <v>6316.0570989999997</v>
      </c>
      <c r="E16" s="61"/>
      <c r="F16" s="59">
        <v>62939.810029999993</v>
      </c>
      <c r="G16" s="60"/>
    </row>
    <row r="17" spans="1:1">
      <c r="A17" s="31" t="s">
        <v>39</v>
      </c>
    </row>
  </sheetData>
  <mergeCells count="4">
    <mergeCell ref="B2:C2"/>
    <mergeCell ref="D2:E2"/>
    <mergeCell ref="F2:G2"/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O30" sqref="O30"/>
    </sheetView>
  </sheetViews>
  <sheetFormatPr defaultRowHeight="14.25"/>
  <cols>
    <col min="11" max="11" width="16.375" bestFit="1" customWidth="1"/>
    <col min="12" max="12" width="14.375" bestFit="1" customWidth="1"/>
  </cols>
  <sheetData>
    <row r="1" spans="1:12" ht="17.25">
      <c r="A1" s="31" t="s">
        <v>162</v>
      </c>
    </row>
    <row r="2" spans="1:12">
      <c r="K2" s="2"/>
      <c r="L2" s="2" t="s">
        <v>114</v>
      </c>
    </row>
    <row r="3" spans="1:12">
      <c r="K3" t="s">
        <v>12</v>
      </c>
      <c r="L3" s="62">
        <v>62.940597080357563</v>
      </c>
    </row>
    <row r="4" spans="1:12">
      <c r="K4" t="s">
        <v>16</v>
      </c>
      <c r="L4" s="62">
        <v>44.797202026684175</v>
      </c>
    </row>
    <row r="5" spans="1:12">
      <c r="K5" t="s">
        <v>17</v>
      </c>
      <c r="L5" s="62">
        <v>25.363167643031854</v>
      </c>
    </row>
    <row r="6" spans="1:12">
      <c r="K6" t="s">
        <v>14</v>
      </c>
      <c r="L6" s="62">
        <v>-6.7244519030348906</v>
      </c>
    </row>
    <row r="7" spans="1:12">
      <c r="K7" t="s">
        <v>115</v>
      </c>
      <c r="L7" s="62">
        <v>-6.5209090295841428</v>
      </c>
    </row>
    <row r="8" spans="1:12">
      <c r="K8" t="s">
        <v>116</v>
      </c>
      <c r="L8" s="62">
        <v>12.784671623282728</v>
      </c>
    </row>
    <row r="9" spans="1:12">
      <c r="K9" t="s">
        <v>10</v>
      </c>
      <c r="L9" s="62">
        <v>133.65410863843471</v>
      </c>
    </row>
    <row r="10" spans="1:12">
      <c r="K10" t="s">
        <v>2</v>
      </c>
      <c r="L10" s="62">
        <v>6.7955936466435007</v>
      </c>
    </row>
    <row r="11" spans="1:12">
      <c r="K11" t="s">
        <v>1</v>
      </c>
      <c r="L11" s="62">
        <v>6.8139766346392587</v>
      </c>
    </row>
    <row r="12" spans="1:12">
      <c r="K12" t="s">
        <v>9</v>
      </c>
      <c r="L12" s="62">
        <v>-21.757358538518197</v>
      </c>
    </row>
    <row r="13" spans="1:12">
      <c r="K13" t="s">
        <v>13</v>
      </c>
      <c r="L13" s="62">
        <v>-35.723182467663364</v>
      </c>
    </row>
    <row r="14" spans="1:12">
      <c r="K14" t="s">
        <v>0</v>
      </c>
      <c r="L14" s="62">
        <v>-11.789538893627801</v>
      </c>
    </row>
    <row r="15" spans="1:12">
      <c r="K15" t="s">
        <v>15</v>
      </c>
      <c r="L15" s="62">
        <v>-12.919470178149931</v>
      </c>
    </row>
    <row r="16" spans="1:12">
      <c r="K16" t="s">
        <v>19</v>
      </c>
      <c r="L16" s="62">
        <v>-44.926380456992973</v>
      </c>
    </row>
    <row r="17" spans="1:12">
      <c r="K17" t="s">
        <v>18</v>
      </c>
      <c r="L17" s="62">
        <v>-50.718319483526983</v>
      </c>
    </row>
    <row r="18" spans="1:12">
      <c r="K18" t="s">
        <v>7</v>
      </c>
      <c r="L18" s="62">
        <v>-0.23405570648227059</v>
      </c>
    </row>
    <row r="19" spans="1:12">
      <c r="K19" t="s">
        <v>111</v>
      </c>
      <c r="L19" s="62">
        <v>17.172497069418974</v>
      </c>
    </row>
    <row r="20" spans="1:12">
      <c r="K20" t="s">
        <v>8</v>
      </c>
      <c r="L20" s="62">
        <v>3.5962490874237072</v>
      </c>
    </row>
    <row r="21" spans="1:12" ht="17.25">
      <c r="A21" s="31" t="s">
        <v>39</v>
      </c>
      <c r="K21" t="s">
        <v>22</v>
      </c>
      <c r="L21" s="62">
        <v>-28.638452429993507</v>
      </c>
    </row>
    <row r="22" spans="1:12">
      <c r="K22" s="2" t="s">
        <v>4</v>
      </c>
      <c r="L22" s="63">
        <v>-5.4607334768928641</v>
      </c>
    </row>
    <row r="23" spans="1:12">
      <c r="K23" t="s">
        <v>38</v>
      </c>
      <c r="L23" s="49">
        <v>5.957290483567621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RowHeight="14.25"/>
  <cols>
    <col min="1" max="1" width="23.75" customWidth="1"/>
    <col min="2" max="4" width="21.125" style="64" customWidth="1"/>
  </cols>
  <sheetData>
    <row r="1" spans="1:4">
      <c r="A1" t="s">
        <v>125</v>
      </c>
    </row>
    <row r="2" spans="1:4">
      <c r="A2" s="128" t="s">
        <v>42</v>
      </c>
      <c r="B2" s="127" t="s">
        <v>122</v>
      </c>
      <c r="C2" s="127"/>
      <c r="D2" s="73" t="s">
        <v>117</v>
      </c>
    </row>
    <row r="3" spans="1:4">
      <c r="A3" s="129"/>
      <c r="B3" s="3" t="s">
        <v>123</v>
      </c>
      <c r="C3" s="3" t="s">
        <v>113</v>
      </c>
      <c r="D3" s="3" t="s">
        <v>113</v>
      </c>
    </row>
    <row r="4" spans="1:4" s="11" customFormat="1">
      <c r="A4" t="s">
        <v>124</v>
      </c>
      <c r="B4" s="68">
        <v>-43172.693058903882</v>
      </c>
      <c r="C4" s="69">
        <v>-0.27723494585114006</v>
      </c>
      <c r="D4" s="70">
        <v>15.3429508177888</v>
      </c>
    </row>
    <row r="5" spans="1:4" s="11" customFormat="1">
      <c r="A5" s="71" t="s">
        <v>24</v>
      </c>
      <c r="B5" s="72">
        <v>-10981.6543242519</v>
      </c>
      <c r="C5" s="69">
        <v>-0.28494638921839927</v>
      </c>
      <c r="D5" s="70">
        <v>3.902721147487128</v>
      </c>
    </row>
    <row r="6" spans="1:4" s="11" customFormat="1">
      <c r="A6" s="71" t="s">
        <v>38</v>
      </c>
      <c r="B6" s="72">
        <v>-6289.2960295863304</v>
      </c>
      <c r="C6" s="69">
        <v>-0.32675101542288471</v>
      </c>
      <c r="D6" s="70">
        <v>2.2351248630424814</v>
      </c>
    </row>
    <row r="7" spans="1:4" s="11" customFormat="1">
      <c r="A7" s="71" t="s">
        <v>72</v>
      </c>
      <c r="B7" s="72">
        <v>-4882.442672711577</v>
      </c>
      <c r="C7" s="69">
        <v>-0.19233949470557224</v>
      </c>
      <c r="D7" s="70">
        <v>1.735149523701941</v>
      </c>
    </row>
    <row r="8" spans="1:4" s="11" customFormat="1">
      <c r="A8" s="71" t="s">
        <v>30</v>
      </c>
      <c r="B8" s="72">
        <v>-2618.6701679374532</v>
      </c>
      <c r="C8" s="69">
        <v>-0.27716632052013634</v>
      </c>
      <c r="D8" s="70">
        <v>0.93063751061016731</v>
      </c>
    </row>
    <row r="9" spans="1:4">
      <c r="A9" s="71" t="s">
        <v>74</v>
      </c>
      <c r="B9" s="72">
        <v>-2401.7414322563272</v>
      </c>
      <c r="C9" s="69">
        <v>-0.17572633436934215</v>
      </c>
      <c r="D9" s="70">
        <v>0.85354417483008216</v>
      </c>
    </row>
    <row r="10" spans="1:4">
      <c r="A10" t="s">
        <v>147</v>
      </c>
      <c r="B10" s="4">
        <v>-8887.2303628257305</v>
      </c>
      <c r="C10" s="69">
        <v>-0.24449764197602705</v>
      </c>
      <c r="D10" s="70">
        <v>3.1583931578498738</v>
      </c>
    </row>
    <row r="11" spans="1:4">
      <c r="A11" t="s">
        <v>118</v>
      </c>
      <c r="B11" s="68">
        <v>-91961.457371015946</v>
      </c>
      <c r="C11" s="69">
        <v>-0.54426343634400798</v>
      </c>
      <c r="D11" s="70">
        <v>32.681772148209483</v>
      </c>
    </row>
    <row r="12" spans="1:4">
      <c r="A12" t="s">
        <v>121</v>
      </c>
      <c r="B12" s="68">
        <v>-10934.214443247041</v>
      </c>
      <c r="C12" s="69">
        <v>-0.36664475503393279</v>
      </c>
      <c r="D12" s="70">
        <v>3.8858616997786837</v>
      </c>
    </row>
    <row r="13" spans="1:4">
      <c r="A13" t="s">
        <v>32</v>
      </c>
      <c r="B13" s="68">
        <v>-10736.494139404562</v>
      </c>
      <c r="C13" s="69">
        <v>-0.27759803068063155</v>
      </c>
      <c r="D13" s="70">
        <v>3.8155947629120295</v>
      </c>
    </row>
    <row r="14" spans="1:4">
      <c r="A14" t="s">
        <v>69</v>
      </c>
      <c r="B14" s="68">
        <v>-7860.3893026487149</v>
      </c>
      <c r="C14" s="69">
        <v>-0.49804844394173498</v>
      </c>
      <c r="D14" s="70">
        <v>2.7934686936176649</v>
      </c>
    </row>
    <row r="15" spans="1:4">
      <c r="A15" t="s">
        <v>68</v>
      </c>
      <c r="B15" s="68">
        <v>-17765.074078994257</v>
      </c>
      <c r="C15" s="69">
        <v>-0.94807986630951568</v>
      </c>
      <c r="D15" s="70">
        <v>6.3134504372126452</v>
      </c>
    </row>
    <row r="16" spans="1:4">
      <c r="A16" t="s">
        <v>67</v>
      </c>
      <c r="B16" s="68">
        <v>-5513.4099619977469</v>
      </c>
      <c r="C16" s="69">
        <v>-0.34330087308860435</v>
      </c>
      <c r="D16" s="70">
        <v>1.959386174261192</v>
      </c>
    </row>
    <row r="17" spans="1:4">
      <c r="A17" t="s">
        <v>119</v>
      </c>
      <c r="B17" s="68">
        <v>-84553.586913024192</v>
      </c>
      <c r="C17" s="69">
        <v>-0.16899495509204893</v>
      </c>
      <c r="D17" s="70">
        <v>30.049122108369598</v>
      </c>
    </row>
    <row r="18" spans="1:4">
      <c r="A18" s="2" t="s">
        <v>120</v>
      </c>
      <c r="B18" s="65">
        <v>-281384.54963206197</v>
      </c>
      <c r="C18" s="66">
        <v>-0.24038164767381542</v>
      </c>
      <c r="D18" s="67">
        <v>100</v>
      </c>
    </row>
    <row r="19" spans="1:4">
      <c r="A19" t="s">
        <v>126</v>
      </c>
    </row>
  </sheetData>
  <mergeCells count="2">
    <mergeCell ref="B2:C2"/>
    <mergeCell ref="A2:A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A2" sqref="A2"/>
    </sheetView>
  </sheetViews>
  <sheetFormatPr defaultRowHeight="14.25"/>
  <sheetData>
    <row r="1" spans="1:11" ht="15">
      <c r="A1" s="12" t="s">
        <v>173</v>
      </c>
    </row>
    <row r="2" spans="1:11">
      <c r="A2" t="s">
        <v>169</v>
      </c>
    </row>
    <row r="3" spans="1:11">
      <c r="K3" s="5"/>
    </row>
    <row r="4" spans="1:11">
      <c r="K4" s="5"/>
    </row>
    <row r="5" spans="1:11">
      <c r="K5" s="5"/>
    </row>
    <row r="6" spans="1:11">
      <c r="K6" s="5"/>
    </row>
    <row r="7" spans="1:11">
      <c r="K7" s="5"/>
    </row>
    <row r="8" spans="1:11">
      <c r="K8" s="5"/>
    </row>
    <row r="9" spans="1:11">
      <c r="K9" s="5"/>
    </row>
    <row r="10" spans="1:11">
      <c r="K10" s="5"/>
    </row>
    <row r="11" spans="1:11">
      <c r="K11" s="5"/>
    </row>
    <row r="12" spans="1:11">
      <c r="K12" s="5"/>
    </row>
    <row r="13" spans="1:11">
      <c r="K13" s="5"/>
    </row>
    <row r="14" spans="1:11">
      <c r="K14" s="5"/>
    </row>
    <row r="29" spans="1:1" ht="15">
      <c r="A29" s="12" t="s">
        <v>133</v>
      </c>
    </row>
  </sheetData>
  <conditionalFormatting sqref="K3:K14"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Indice</vt:lpstr>
      <vt:lpstr>Fig. 1</vt:lpstr>
      <vt:lpstr>Tab.1</vt:lpstr>
      <vt:lpstr>Fig. 2</vt:lpstr>
      <vt:lpstr>Tab. 2</vt:lpstr>
      <vt:lpstr>Tab. 3</vt:lpstr>
      <vt:lpstr>Fig. 3 </vt:lpstr>
      <vt:lpstr>Tab. 4</vt:lpstr>
      <vt:lpstr>Fig. 4</vt:lpstr>
      <vt:lpstr>Tab. 5</vt:lpstr>
      <vt:lpstr>Tab. 6</vt:lpstr>
      <vt:lpstr>Tab. 7</vt:lpstr>
      <vt:lpstr>Focus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Bianchi</dc:creator>
  <cp:lastModifiedBy>utente</cp:lastModifiedBy>
  <cp:lastPrinted>2025-09-17T15:11:43Z</cp:lastPrinted>
  <dcterms:created xsi:type="dcterms:W3CDTF">2025-09-17T15:08:13Z</dcterms:created>
  <dcterms:modified xsi:type="dcterms:W3CDTF">2025-11-07T11:15:15Z</dcterms:modified>
</cp:coreProperties>
</file>